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9035" windowHeight="8190"/>
  </bookViews>
  <sheets>
    <sheet name="2019 год" sheetId="1" r:id="rId1"/>
  </sheets>
  <definedNames>
    <definedName name="_xlnm._FilterDatabase" localSheetId="0" hidden="1">'2019 год'!$A$5:$EH$158</definedName>
    <definedName name="_xlnm.Print_Area" localSheetId="0">'2019 год'!$B$5:$AI$11</definedName>
  </definedNames>
  <calcPr calcId="144525"/>
</workbook>
</file>

<file path=xl/calcChain.xml><?xml version="1.0" encoding="utf-8"?>
<calcChain xmlns="http://schemas.openxmlformats.org/spreadsheetml/2006/main">
  <c r="AP6" i="1" l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5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6" i="1"/>
  <c r="X7" i="1"/>
  <c r="X8" i="1"/>
  <c r="X9" i="1"/>
  <c r="X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5" i="1" l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P175" i="1"/>
  <c r="AQ175" i="1"/>
  <c r="AP176" i="1"/>
  <c r="AQ176" i="1"/>
  <c r="AP177" i="1"/>
  <c r="AQ177" i="1"/>
  <c r="AP178" i="1"/>
  <c r="AQ178" i="1"/>
  <c r="AP179" i="1"/>
  <c r="AQ179" i="1"/>
  <c r="AP180" i="1"/>
  <c r="AQ180" i="1"/>
  <c r="AP181" i="1"/>
  <c r="AQ181" i="1"/>
  <c r="AP182" i="1"/>
  <c r="AQ182" i="1"/>
  <c r="AP183" i="1"/>
  <c r="AQ183" i="1"/>
  <c r="AP184" i="1"/>
  <c r="AQ184" i="1"/>
  <c r="AP185" i="1"/>
  <c r="AQ185" i="1"/>
  <c r="AP186" i="1"/>
  <c r="AQ186" i="1"/>
  <c r="AP187" i="1"/>
  <c r="AQ187" i="1"/>
  <c r="AP188" i="1"/>
  <c r="AQ188" i="1"/>
  <c r="AP189" i="1"/>
  <c r="AQ189" i="1"/>
  <c r="AP190" i="1"/>
  <c r="AQ190" i="1"/>
  <c r="AP191" i="1"/>
  <c r="AQ191" i="1"/>
  <c r="AP192" i="1"/>
  <c r="AQ192" i="1"/>
  <c r="AP193" i="1"/>
  <c r="AQ193" i="1"/>
  <c r="AP194" i="1"/>
  <c r="AQ194" i="1"/>
  <c r="AP195" i="1"/>
  <c r="AQ195" i="1"/>
  <c r="AP196" i="1"/>
  <c r="AQ196" i="1"/>
  <c r="AP197" i="1"/>
  <c r="AQ197" i="1"/>
  <c r="AP198" i="1"/>
  <c r="AQ198" i="1"/>
  <c r="AP199" i="1"/>
  <c r="AQ199" i="1"/>
  <c r="AP200" i="1"/>
  <c r="AQ200" i="1"/>
  <c r="AP201" i="1"/>
  <c r="AQ201" i="1"/>
  <c r="AP202" i="1"/>
  <c r="AQ202" i="1"/>
  <c r="AP203" i="1"/>
  <c r="AQ203" i="1"/>
  <c r="AP204" i="1"/>
  <c r="AQ204" i="1"/>
  <c r="AP205" i="1"/>
  <c r="AQ205" i="1"/>
  <c r="AP206" i="1"/>
  <c r="AQ206" i="1"/>
  <c r="AP207" i="1"/>
  <c r="AQ207" i="1"/>
  <c r="AP208" i="1"/>
  <c r="AQ208" i="1"/>
  <c r="AP209" i="1"/>
  <c r="AQ209" i="1"/>
  <c r="AP210" i="1"/>
  <c r="AQ210" i="1"/>
  <c r="AP211" i="1"/>
  <c r="AQ211" i="1"/>
  <c r="AP212" i="1"/>
  <c r="AQ212" i="1"/>
  <c r="AP213" i="1"/>
  <c r="AQ213" i="1"/>
  <c r="AP214" i="1"/>
  <c r="AQ214" i="1"/>
  <c r="AP215" i="1"/>
  <c r="AQ215" i="1"/>
  <c r="AP216" i="1"/>
  <c r="AQ216" i="1"/>
  <c r="AP217" i="1"/>
  <c r="AQ217" i="1"/>
  <c r="AP218" i="1"/>
  <c r="AQ218" i="1"/>
  <c r="AP219" i="1"/>
  <c r="AQ219" i="1"/>
  <c r="AP220" i="1"/>
  <c r="AQ220" i="1"/>
  <c r="AP221" i="1"/>
  <c r="AQ221" i="1"/>
  <c r="AP222" i="1"/>
  <c r="AQ222" i="1"/>
  <c r="AP223" i="1"/>
  <c r="AQ223" i="1"/>
  <c r="AP224" i="1"/>
  <c r="AQ224" i="1"/>
  <c r="AQ5" i="1"/>
</calcChain>
</file>

<file path=xl/sharedStrings.xml><?xml version="1.0" encoding="utf-8"?>
<sst xmlns="http://schemas.openxmlformats.org/spreadsheetml/2006/main" count="254" uniqueCount="148">
  <si>
    <t>Адрес</t>
  </si>
  <si>
    <t>№ дома</t>
  </si>
  <si>
    <t>услуги, связанные с достижением целей управления МКД, которые оказываются МУП "УК ДЕЗ"</t>
  </si>
  <si>
    <t>уборка лестничных клеток</t>
  </si>
  <si>
    <t>противопожарные мероприятия</t>
  </si>
  <si>
    <t>дезинфекция и дератизация</t>
  </si>
  <si>
    <t xml:space="preserve">сети ХВС </t>
  </si>
  <si>
    <t>сети канализации</t>
  </si>
  <si>
    <t xml:space="preserve"> сети ГВС</t>
  </si>
  <si>
    <t>сети отопления</t>
  </si>
  <si>
    <t>сети электроснабжения</t>
  </si>
  <si>
    <t>сети газоснабжения и ВДГО</t>
  </si>
  <si>
    <t>аварийно-техническое обслуживание</t>
  </si>
  <si>
    <t>содержание конструктивных элементов зданий</t>
  </si>
  <si>
    <t>уборка придомовой территории</t>
  </si>
  <si>
    <t>объединеный тариф</t>
  </si>
  <si>
    <t>Гусева бул.</t>
  </si>
  <si>
    <t>Зелёный пр-д</t>
  </si>
  <si>
    <t>47 к.1</t>
  </si>
  <si>
    <t>49 к.2</t>
  </si>
  <si>
    <t>Королёва ул.</t>
  </si>
  <si>
    <t>43 к.11</t>
  </si>
  <si>
    <t>Можайского ул.</t>
  </si>
  <si>
    <t>Склизкова ул.</t>
  </si>
  <si>
    <t>Орджоникидзе ул.</t>
  </si>
  <si>
    <t>84 к.2</t>
  </si>
  <si>
    <t>Октябрьский пр.</t>
  </si>
  <si>
    <t>81 а</t>
  </si>
  <si>
    <t>53 к. 4</t>
  </si>
  <si>
    <t>43 к. 1</t>
  </si>
  <si>
    <t>47 к. 2</t>
  </si>
  <si>
    <t>ул. 2-я Куклиновка</t>
  </si>
  <si>
    <t>Терещенко ул.</t>
  </si>
  <si>
    <t>46 к. 3</t>
  </si>
  <si>
    <t>Транспортная ул.</t>
  </si>
  <si>
    <t>Волоколамский пр.</t>
  </si>
  <si>
    <t>Фадеева ул.</t>
  </si>
  <si>
    <t>95 к. 1</t>
  </si>
  <si>
    <t>61 Б</t>
  </si>
  <si>
    <t>95 к. 2</t>
  </si>
  <si>
    <t>50 лет Октября пр.</t>
  </si>
  <si>
    <t>44а</t>
  </si>
  <si>
    <t>Бобкова ул.</t>
  </si>
  <si>
    <t>26 к. 1</t>
  </si>
  <si>
    <t>26 к.8</t>
  </si>
  <si>
    <t>28 к.5</t>
  </si>
  <si>
    <t>Ев. Пичугина ул.</t>
  </si>
  <si>
    <t>56</t>
  </si>
  <si>
    <t>Мигаловская наб.</t>
  </si>
  <si>
    <t>Ленина пр-т</t>
  </si>
  <si>
    <t>1б</t>
  </si>
  <si>
    <t>50/34</t>
  </si>
  <si>
    <t>15а</t>
  </si>
  <si>
    <t>Чудова ул.</t>
  </si>
  <si>
    <t>19</t>
  </si>
  <si>
    <t>2 к.1</t>
  </si>
  <si>
    <t>8б</t>
  </si>
  <si>
    <t>20а</t>
  </si>
  <si>
    <t>44</t>
  </si>
  <si>
    <t>Зои Космодемьянской ул.</t>
  </si>
  <si>
    <t xml:space="preserve"> 2/19</t>
  </si>
  <si>
    <t>52</t>
  </si>
  <si>
    <t>24</t>
  </si>
  <si>
    <t>32</t>
  </si>
  <si>
    <t>26 к.2</t>
  </si>
  <si>
    <t>28 к.1</t>
  </si>
  <si>
    <t>24 к.2</t>
  </si>
  <si>
    <t>24 к.3</t>
  </si>
  <si>
    <t>26 к. 6</t>
  </si>
  <si>
    <t>Профсоюзов б-р</t>
  </si>
  <si>
    <t>Громова ул.</t>
  </si>
  <si>
    <t>7 к.1</t>
  </si>
  <si>
    <t>Маршала Конева ул.</t>
  </si>
  <si>
    <t>5 к.2</t>
  </si>
  <si>
    <t>Константина Заслонова ул.</t>
  </si>
  <si>
    <t>Восстания ул.</t>
  </si>
  <si>
    <t>40 к.2</t>
  </si>
  <si>
    <t>Железнодорожников ул.</t>
  </si>
  <si>
    <t>29 к.2</t>
  </si>
  <si>
    <t>двор фабр. "Пролетарка"</t>
  </si>
  <si>
    <t>Бебеля ул.</t>
  </si>
  <si>
    <t>Победы пр.</t>
  </si>
  <si>
    <t>32/3</t>
  </si>
  <si>
    <t>Московская ул.</t>
  </si>
  <si>
    <t>Советская ул.</t>
  </si>
  <si>
    <t>Тамары Ильиной ул.</t>
  </si>
  <si>
    <t>Ипподромная ул.</t>
  </si>
  <si>
    <t>15 Лет Октября ул.</t>
  </si>
  <si>
    <t>63 к.1</t>
  </si>
  <si>
    <t>Химинститут пос.</t>
  </si>
  <si>
    <t>Симеоновская ул.</t>
  </si>
  <si>
    <t>Новоторжская ул.</t>
  </si>
  <si>
    <t>Озерная ул.</t>
  </si>
  <si>
    <t>36 к. 1</t>
  </si>
  <si>
    <t>28 к. 1</t>
  </si>
  <si>
    <t xml:space="preserve">Резинстроя ул. </t>
  </si>
  <si>
    <t>42а</t>
  </si>
  <si>
    <t>86а</t>
  </si>
  <si>
    <t>ул. Трехсвятская</t>
  </si>
  <si>
    <t>Славы пл.</t>
  </si>
  <si>
    <t>24 к.1</t>
  </si>
  <si>
    <t>Вокзальная ул.</t>
  </si>
  <si>
    <t>Пушкинская ул.</t>
  </si>
  <si>
    <t>2 А</t>
  </si>
  <si>
    <t>Серебряная ул.</t>
  </si>
  <si>
    <t>Горького ул.</t>
  </si>
  <si>
    <t>Афанасия Никитина наб.</t>
  </si>
  <si>
    <t>Седова ул.</t>
  </si>
  <si>
    <t>124 а</t>
  </si>
  <si>
    <t>Петербургское ш.</t>
  </si>
  <si>
    <t>Карпинского 2-й пр.</t>
  </si>
  <si>
    <t>3 а</t>
  </si>
  <si>
    <t>Тимофеевой Зинаиды ул.</t>
  </si>
  <si>
    <t>88 а</t>
  </si>
  <si>
    <t>Шмидта бул.</t>
  </si>
  <si>
    <t>49 к.1</t>
  </si>
  <si>
    <t>49 к. 2</t>
  </si>
  <si>
    <t>45 а</t>
  </si>
  <si>
    <t>Благоева ул.</t>
  </si>
  <si>
    <t>4-й пер. Металлистов</t>
  </si>
  <si>
    <t>ул. 2-я Металлистов</t>
  </si>
  <si>
    <t>8а</t>
  </si>
  <si>
    <t>Тверецкий пр.</t>
  </si>
  <si>
    <t>2-е гор. Торфопредприятие</t>
  </si>
  <si>
    <t>7-й пер. Металлистов</t>
  </si>
  <si>
    <t>Пржевальского ул.</t>
  </si>
  <si>
    <t>Комсомольский пр.</t>
  </si>
  <si>
    <t xml:space="preserve">Благоева ул. </t>
  </si>
  <si>
    <t>4 к. 2</t>
  </si>
  <si>
    <t>Мичурина ул.</t>
  </si>
  <si>
    <t>площадь жилых помещений, м1</t>
  </si>
  <si>
    <r>
      <rPr>
        <sz val="14"/>
        <color theme="0"/>
        <rFont val="Times New Roman"/>
        <family val="1"/>
        <charset val="204"/>
      </rPr>
      <t>"</t>
    </r>
    <r>
      <rPr>
        <sz val="14"/>
        <rFont val="Times New Roman"/>
        <family val="1"/>
        <charset val="204"/>
      </rPr>
      <t>14 / 2</t>
    </r>
  </si>
  <si>
    <r>
      <rPr>
        <sz val="14"/>
        <color theme="0"/>
        <rFont val="Times New Roman"/>
        <family val="1"/>
        <charset val="204"/>
      </rPr>
      <t>"</t>
    </r>
    <r>
      <rPr>
        <sz val="14"/>
        <rFont val="Times New Roman"/>
        <family val="1"/>
        <charset val="204"/>
      </rPr>
      <t>8/15</t>
    </r>
  </si>
  <si>
    <r>
      <rPr>
        <sz val="14"/>
        <color theme="0"/>
        <rFont val="Times New Roman"/>
        <family val="1"/>
        <charset val="204"/>
      </rPr>
      <t>"</t>
    </r>
    <r>
      <rPr>
        <sz val="14"/>
        <rFont val="Times New Roman"/>
        <family val="1"/>
        <charset val="204"/>
      </rPr>
      <t>16/8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</si>
  <si>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4"/>
        <color theme="0"/>
        <rFont val="Times New Roman"/>
        <family val="1"/>
        <charset val="204"/>
      </rPr>
      <t>"</t>
    </r>
    <r>
      <rPr>
        <sz val="14"/>
        <rFont val="Times New Roman"/>
        <family val="1"/>
        <charset val="204"/>
      </rPr>
      <t>6/34</t>
    </r>
  </si>
  <si>
    <t>ХВС на СОИ</t>
  </si>
  <si>
    <t>ГВС на СОИ</t>
  </si>
  <si>
    <t>Водоотведение на СОИ</t>
  </si>
  <si>
    <t>Электроэнергия на СОИ</t>
  </si>
  <si>
    <t>противопожарные мероприятия, дератизация</t>
  </si>
  <si>
    <t>техническое обслуживание и ремонт внутридомовых сетей (ХВС, ГВС, отопления, водоотведения, электроснабжения)</t>
  </si>
  <si>
    <t>обслуживание сетей ВДГО</t>
  </si>
  <si>
    <t xml:space="preserve">техническое обслуживание ОДПУ </t>
  </si>
  <si>
    <t>Обслуживание лифта</t>
  </si>
  <si>
    <t>Сведения о выполняемых работах (услугах) по содержанию и ремонту общего имущества в МКД, находящихся в управлении МУП "УК ДЕЗ", связанных с достижением целей управления МКД с разбивкой по каждой выполняемой работе (оказываемой услуге) на 2019 год с НДС.</t>
  </si>
  <si>
    <t>Наименование работ (услуг)</t>
  </si>
  <si>
    <t xml:space="preserve">Годовая плановая стоимость работ (услуг) </t>
  </si>
  <si>
    <t>№№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</si>
</sst>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" fontId="2" fillId="0" borderId="1" xfId="0" quotePrefix="1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" fontId="2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EH339"/>
  <sheetViews>
    <sheetView tabSelected="1" zoomScale="50" zoomScaleNormal="50" workbookViewId="0">
      <selection activeCell="AK5" sqref="AK5"/>
    </sheetView>
  </sheetViews>
  <sheetFormatPr defaultRowHeight="20.25" customHeight="1" x14ac:dyDescent="0.2"/>
  <cols>
    <col min="1" max="1" width="9.140625" style="2"/>
    <col min="2" max="2" width="29" style="28" customWidth="1"/>
    <col min="3" max="3" width="12.5703125" style="29" customWidth="1"/>
    <col min="4" max="4" width="10.5703125" style="2" hidden="1" customWidth="1"/>
    <col min="5" max="5" width="21.7109375" style="2" customWidth="1"/>
    <col min="6" max="6" width="10.5703125" style="2" hidden="1" customWidth="1"/>
    <col min="7" max="7" width="16.140625" style="2" customWidth="1"/>
    <col min="8" max="9" width="10.5703125" style="2" hidden="1" customWidth="1"/>
    <col min="10" max="10" width="17" style="2" customWidth="1"/>
    <col min="11" max="15" width="10.5703125" style="2" hidden="1" customWidth="1"/>
    <col min="16" max="16" width="21.5703125" style="2" customWidth="1"/>
    <col min="17" max="17" width="10.5703125" style="2" hidden="1" customWidth="1"/>
    <col min="18" max="18" width="14.85546875" style="2" customWidth="1"/>
    <col min="19" max="19" width="10.5703125" style="2" hidden="1" customWidth="1"/>
    <col min="20" max="20" width="16.140625" style="2" customWidth="1"/>
    <col min="21" max="21" width="10.5703125" style="2" hidden="1" customWidth="1"/>
    <col min="22" max="22" width="16.28515625" style="2" customWidth="1"/>
    <col min="23" max="23" width="10.5703125" style="2" hidden="1" customWidth="1"/>
    <col min="24" max="24" width="15.5703125" style="2" customWidth="1"/>
    <col min="25" max="25" width="10.5703125" style="2" hidden="1" customWidth="1"/>
    <col min="26" max="26" width="16.140625" style="2" customWidth="1"/>
    <col min="27" max="27" width="11.85546875" style="11" hidden="1" customWidth="1"/>
    <col min="28" max="28" width="16.42578125" style="11" customWidth="1"/>
    <col min="29" max="29" width="17.42578125" style="27" hidden="1" customWidth="1"/>
    <col min="30" max="30" width="17.42578125" style="27" customWidth="1"/>
    <col min="31" max="31" width="18.42578125" style="27" hidden="1" customWidth="1"/>
    <col min="32" max="32" width="18.42578125" style="27" customWidth="1"/>
    <col min="33" max="33" width="19" style="27" hidden="1" customWidth="1"/>
    <col min="34" max="34" width="19" style="27" customWidth="1"/>
    <col min="35" max="35" width="18.85546875" style="27" hidden="1" customWidth="1"/>
    <col min="36" max="36" width="18.85546875" style="27" customWidth="1"/>
    <col min="37" max="37" width="21.42578125" style="27" customWidth="1"/>
    <col min="38" max="38" width="11.85546875" style="2" hidden="1" customWidth="1"/>
    <col min="39" max="39" width="15.42578125" style="1" hidden="1" customWidth="1"/>
    <col min="40" max="41" width="0" style="2" hidden="1" customWidth="1"/>
    <col min="42" max="43" width="16.5703125" style="30" hidden="1" customWidth="1"/>
    <col min="44" max="44" width="0" style="2" hidden="1" customWidth="1"/>
    <col min="45" max="16384" width="9.140625" style="2"/>
  </cols>
  <sheetData>
    <row r="1" spans="1:43" ht="54" customHeight="1" x14ac:dyDescent="0.2">
      <c r="B1" s="31" t="s">
        <v>144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1:43" ht="27.75" customHeight="1" x14ac:dyDescent="0.2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</row>
    <row r="3" spans="1:43" ht="29.25" customHeight="1" x14ac:dyDescent="0.2">
      <c r="A3" s="38" t="s">
        <v>147</v>
      </c>
      <c r="B3" s="38" t="s">
        <v>0</v>
      </c>
      <c r="C3" s="40" t="s">
        <v>1</v>
      </c>
      <c r="D3" s="5"/>
      <c r="E3" s="37" t="s">
        <v>145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42" t="s">
        <v>146</v>
      </c>
    </row>
    <row r="4" spans="1:43" ht="175.5" customHeight="1" x14ac:dyDescent="0.2">
      <c r="A4" s="39"/>
      <c r="B4" s="39"/>
      <c r="C4" s="41"/>
      <c r="D4" s="5" t="s">
        <v>2</v>
      </c>
      <c r="E4" s="5" t="s">
        <v>2</v>
      </c>
      <c r="F4" s="5" t="s">
        <v>3</v>
      </c>
      <c r="G4" s="5" t="s">
        <v>3</v>
      </c>
      <c r="H4" s="5" t="s">
        <v>4</v>
      </c>
      <c r="I4" s="5" t="s">
        <v>5</v>
      </c>
      <c r="J4" s="5" t="s">
        <v>139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5" t="s">
        <v>140</v>
      </c>
      <c r="Q4" s="5" t="s">
        <v>11</v>
      </c>
      <c r="R4" s="5" t="s">
        <v>141</v>
      </c>
      <c r="S4" s="5" t="s">
        <v>12</v>
      </c>
      <c r="T4" s="5" t="s">
        <v>12</v>
      </c>
      <c r="U4" s="5" t="s">
        <v>13</v>
      </c>
      <c r="V4" s="5" t="s">
        <v>13</v>
      </c>
      <c r="W4" s="5" t="s">
        <v>14</v>
      </c>
      <c r="X4" s="5" t="s">
        <v>14</v>
      </c>
      <c r="Y4" s="5" t="s">
        <v>142</v>
      </c>
      <c r="Z4" s="5" t="s">
        <v>142</v>
      </c>
      <c r="AA4" s="5" t="s">
        <v>143</v>
      </c>
      <c r="AB4" s="5" t="s">
        <v>143</v>
      </c>
      <c r="AC4" s="13" t="s">
        <v>135</v>
      </c>
      <c r="AD4" s="13" t="s">
        <v>135</v>
      </c>
      <c r="AE4" s="6" t="s">
        <v>136</v>
      </c>
      <c r="AF4" s="6" t="s">
        <v>136</v>
      </c>
      <c r="AG4" s="13" t="s">
        <v>137</v>
      </c>
      <c r="AH4" s="13" t="s">
        <v>137</v>
      </c>
      <c r="AI4" s="13" t="s">
        <v>138</v>
      </c>
      <c r="AJ4" s="13" t="s">
        <v>138</v>
      </c>
      <c r="AK4" s="43"/>
      <c r="AL4" s="33" t="s">
        <v>15</v>
      </c>
      <c r="AM4" s="6" t="s">
        <v>130</v>
      </c>
    </row>
    <row r="5" spans="1:43" ht="31.5" customHeight="1" x14ac:dyDescent="0.2">
      <c r="A5" s="5">
        <v>1</v>
      </c>
      <c r="B5" s="16" t="s">
        <v>87</v>
      </c>
      <c r="C5" s="15" t="s">
        <v>88</v>
      </c>
      <c r="D5" s="9">
        <v>5</v>
      </c>
      <c r="E5" s="9">
        <f>D5*AM5*12</f>
        <v>213864</v>
      </c>
      <c r="F5" s="10">
        <v>1.3</v>
      </c>
      <c r="G5" s="10">
        <f>F5*AM5*12</f>
        <v>55604.639999999999</v>
      </c>
      <c r="H5" s="9">
        <v>0.08</v>
      </c>
      <c r="I5" s="9">
        <v>0.08</v>
      </c>
      <c r="J5" s="9">
        <f>(H5+I5)*AM5*12</f>
        <v>6843.6479999999992</v>
      </c>
      <c r="K5" s="9">
        <v>0.4</v>
      </c>
      <c r="L5" s="9">
        <v>0.4</v>
      </c>
      <c r="M5" s="9">
        <v>0.4</v>
      </c>
      <c r="N5" s="9">
        <v>0.4</v>
      </c>
      <c r="O5" s="9">
        <v>0.4</v>
      </c>
      <c r="P5" s="9">
        <f>(K5+L5+M5+N5+O5)*AM5*12</f>
        <v>85545.600000000006</v>
      </c>
      <c r="Q5" s="9">
        <v>0.6</v>
      </c>
      <c r="R5" s="9">
        <f>Q5*AM5*12</f>
        <v>25663.68</v>
      </c>
      <c r="S5" s="9">
        <v>0.3</v>
      </c>
      <c r="T5" s="9">
        <f>S5*AM5*12</f>
        <v>12831.84</v>
      </c>
      <c r="U5" s="9">
        <v>3.2299999999999995</v>
      </c>
      <c r="V5" s="9">
        <f>U5*AM5*12</f>
        <v>138156.14399999997</v>
      </c>
      <c r="W5" s="9">
        <v>2.2200000000000002</v>
      </c>
      <c r="X5" s="9">
        <f>W5*AM5*12</f>
        <v>94955.616000000009</v>
      </c>
      <c r="Y5" s="9">
        <v>0.15</v>
      </c>
      <c r="Z5" s="9">
        <f>Y5*AM5*12</f>
        <v>6415.92</v>
      </c>
      <c r="AA5" s="6"/>
      <c r="AB5" s="6">
        <f>AA5*AM5*12</f>
        <v>0</v>
      </c>
      <c r="AC5" s="13">
        <v>5.4159754797441353E-2</v>
      </c>
      <c r="AD5" s="7">
        <f>AC5*AM5*12</f>
        <v>2316.5643599999999</v>
      </c>
      <c r="AE5" s="13">
        <v>0.33291477816070025</v>
      </c>
      <c r="AF5" s="7">
        <f>AE5*AM5*12</f>
        <v>14239.697223312</v>
      </c>
      <c r="AG5" s="13">
        <v>0.1121547458197733</v>
      </c>
      <c r="AH5" s="7">
        <f>AG5*AM5*12</f>
        <v>4797.1725119999992</v>
      </c>
      <c r="AI5" s="13">
        <v>0.87880136909437778</v>
      </c>
      <c r="AJ5" s="7">
        <f>AI5*AM5*12</f>
        <v>37588.7952</v>
      </c>
      <c r="AK5" s="7">
        <f>AB5+Z5+X5+V5+T5+R5+P5+J5+G5+E5</f>
        <v>639881.08799999999</v>
      </c>
      <c r="AL5" s="34">
        <v>14.96</v>
      </c>
      <c r="AM5" s="6">
        <v>3564.4</v>
      </c>
      <c r="AP5" s="30">
        <f>AL5*AM5*12</f>
        <v>639881.08800000011</v>
      </c>
      <c r="AQ5" s="30">
        <f>AK5-AP5</f>
        <v>0</v>
      </c>
    </row>
    <row r="6" spans="1:43" ht="31.5" customHeight="1" x14ac:dyDescent="0.2">
      <c r="A6" s="5">
        <v>2</v>
      </c>
      <c r="B6" s="14" t="s">
        <v>123</v>
      </c>
      <c r="C6" s="17">
        <v>9</v>
      </c>
      <c r="D6" s="9">
        <v>5</v>
      </c>
      <c r="E6" s="9">
        <f>D6*AM6*12</f>
        <v>19260</v>
      </c>
      <c r="F6" s="6"/>
      <c r="G6" s="10">
        <f>F6*AM6*12</f>
        <v>0</v>
      </c>
      <c r="H6" s="6">
        <v>0</v>
      </c>
      <c r="I6" s="6">
        <v>0</v>
      </c>
      <c r="J6" s="9">
        <f t="shared" ref="J6:J69" si="0">(H6+I6)*AM6*12</f>
        <v>0</v>
      </c>
      <c r="K6" s="6">
        <v>0</v>
      </c>
      <c r="L6" s="6"/>
      <c r="M6" s="6"/>
      <c r="N6" s="6"/>
      <c r="O6" s="6">
        <v>0</v>
      </c>
      <c r="P6" s="9">
        <f t="shared" ref="P6:P69" si="1">(K6+L6+M6+N6+O6)*AM6*12</f>
        <v>0</v>
      </c>
      <c r="Q6" s="6">
        <v>1.4</v>
      </c>
      <c r="R6" s="9">
        <f t="shared" ref="R6:R69" si="2">Q6*AM6*12</f>
        <v>5392.7999999999993</v>
      </c>
      <c r="S6" s="6">
        <v>0.35</v>
      </c>
      <c r="T6" s="9">
        <f t="shared" ref="T6:T69" si="3">S6*AM6*12</f>
        <v>1348.1999999999998</v>
      </c>
      <c r="U6" s="6">
        <v>2.38</v>
      </c>
      <c r="V6" s="9">
        <f t="shared" ref="V6:V69" si="4">U6*AM6*12</f>
        <v>9167.76</v>
      </c>
      <c r="W6" s="9"/>
      <c r="X6" s="9">
        <f t="shared" ref="X6:X69" si="5">W6*AM6*12</f>
        <v>0</v>
      </c>
      <c r="Y6" s="9"/>
      <c r="Z6" s="9">
        <f t="shared" ref="Z6:Z69" si="6">Y6*AM6*12</f>
        <v>0</v>
      </c>
      <c r="AA6" s="6"/>
      <c r="AB6" s="6">
        <f t="shared" ref="AB6:AB69" si="7">AA6*AM6*12</f>
        <v>0</v>
      </c>
      <c r="AC6" s="13">
        <v>0.15146965732087225</v>
      </c>
      <c r="AD6" s="7">
        <f t="shared" ref="AD6:AD69" si="8">AC6*AM6*12</f>
        <v>583.46111999999994</v>
      </c>
      <c r="AE6" s="13">
        <v>0</v>
      </c>
      <c r="AF6" s="7">
        <f t="shared" ref="AF6:AF69" si="9">AE6*AM6*12</f>
        <v>0</v>
      </c>
      <c r="AG6" s="13">
        <v>0.15683269781931464</v>
      </c>
      <c r="AH6" s="7">
        <f t="shared" ref="AH6:AH69" si="10">AG6*AM6*12</f>
        <v>604.11955199999989</v>
      </c>
      <c r="AI6" s="13">
        <v>0.68976672897196267</v>
      </c>
      <c r="AJ6" s="7">
        <f t="shared" ref="AJ6:AJ69" si="11">AI6*AM6*12</f>
        <v>2656.9814400000005</v>
      </c>
      <c r="AK6" s="7">
        <f>AB6+Z6+X6+V6+T6+R6+P6+J6+G6+E6</f>
        <v>35168.759999999995</v>
      </c>
      <c r="AL6" s="35">
        <v>9.129999999999999</v>
      </c>
      <c r="AM6" s="6">
        <v>321</v>
      </c>
      <c r="AP6" s="30">
        <f t="shared" ref="AP6:AP69" si="12">AL6*AM6*12</f>
        <v>35168.759999999995</v>
      </c>
      <c r="AQ6" s="30">
        <f t="shared" ref="AQ6:AQ69" si="13">AK6-AP6</f>
        <v>0</v>
      </c>
    </row>
    <row r="7" spans="1:43" ht="31.5" customHeight="1" x14ac:dyDescent="0.2">
      <c r="A7" s="5">
        <v>3</v>
      </c>
      <c r="B7" s="14" t="s">
        <v>119</v>
      </c>
      <c r="C7" s="17">
        <v>10</v>
      </c>
      <c r="D7" s="9">
        <v>5</v>
      </c>
      <c r="E7" s="9">
        <f>D7*AM7*12</f>
        <v>4080</v>
      </c>
      <c r="F7" s="6"/>
      <c r="G7" s="10">
        <f>F7*AM7*12</f>
        <v>0</v>
      </c>
      <c r="H7" s="6">
        <v>0</v>
      </c>
      <c r="I7" s="6">
        <v>0</v>
      </c>
      <c r="J7" s="9">
        <f t="shared" si="0"/>
        <v>0</v>
      </c>
      <c r="K7" s="6">
        <v>0</v>
      </c>
      <c r="L7" s="6">
        <v>0</v>
      </c>
      <c r="M7" s="6"/>
      <c r="N7" s="6"/>
      <c r="O7" s="6">
        <v>0</v>
      </c>
      <c r="P7" s="9">
        <f t="shared" si="1"/>
        <v>0</v>
      </c>
      <c r="Q7" s="6">
        <v>1.4</v>
      </c>
      <c r="R7" s="9">
        <f t="shared" si="2"/>
        <v>1142.3999999999999</v>
      </c>
      <c r="S7" s="6">
        <v>0.65</v>
      </c>
      <c r="T7" s="9">
        <f t="shared" si="3"/>
        <v>530.40000000000009</v>
      </c>
      <c r="U7" s="6">
        <v>2.08</v>
      </c>
      <c r="V7" s="9">
        <f t="shared" si="4"/>
        <v>1697.28</v>
      </c>
      <c r="W7" s="9"/>
      <c r="X7" s="9">
        <f t="shared" si="5"/>
        <v>0</v>
      </c>
      <c r="Y7" s="9"/>
      <c r="Z7" s="9">
        <f t="shared" si="6"/>
        <v>0</v>
      </c>
      <c r="AA7" s="6"/>
      <c r="AB7" s="6">
        <f t="shared" si="7"/>
        <v>0</v>
      </c>
      <c r="AC7" s="13"/>
      <c r="AD7" s="7">
        <f t="shared" si="8"/>
        <v>0</v>
      </c>
      <c r="AE7" s="13">
        <v>0</v>
      </c>
      <c r="AF7" s="7">
        <f t="shared" si="9"/>
        <v>0</v>
      </c>
      <c r="AG7" s="13"/>
      <c r="AH7" s="7">
        <f t="shared" si="10"/>
        <v>0</v>
      </c>
      <c r="AI7" s="13"/>
      <c r="AJ7" s="7">
        <f t="shared" si="11"/>
        <v>0</v>
      </c>
      <c r="AK7" s="7">
        <f>AB7+Z7+X7+V7+T7+R7+P7+J7+G7+E7</f>
        <v>7450.08</v>
      </c>
      <c r="AL7" s="35">
        <v>9.1300000000000008</v>
      </c>
      <c r="AM7" s="6">
        <v>68</v>
      </c>
      <c r="AP7" s="30">
        <f t="shared" si="12"/>
        <v>7450.08</v>
      </c>
      <c r="AQ7" s="30">
        <f t="shared" si="13"/>
        <v>0</v>
      </c>
    </row>
    <row r="8" spans="1:43" ht="31.5" customHeight="1" x14ac:dyDescent="0.2">
      <c r="A8" s="5">
        <v>4</v>
      </c>
      <c r="B8" s="14" t="s">
        <v>40</v>
      </c>
      <c r="C8" s="15" t="s">
        <v>41</v>
      </c>
      <c r="D8" s="9">
        <v>5</v>
      </c>
      <c r="E8" s="9">
        <f>D8*AM8*12</f>
        <v>262512</v>
      </c>
      <c r="F8" s="12"/>
      <c r="G8" s="10">
        <f>F8*AM8*12</f>
        <v>0</v>
      </c>
      <c r="H8" s="9">
        <v>7.0000000000000007E-2</v>
      </c>
      <c r="I8" s="9">
        <v>7.0000000000000007E-2</v>
      </c>
      <c r="J8" s="9">
        <f t="shared" si="0"/>
        <v>7350.3360000000002</v>
      </c>
      <c r="K8" s="9">
        <v>0.3</v>
      </c>
      <c r="L8" s="9">
        <v>0.3</v>
      </c>
      <c r="M8" s="9">
        <v>0.39</v>
      </c>
      <c r="N8" s="9">
        <v>0.4</v>
      </c>
      <c r="O8" s="9">
        <v>0.3</v>
      </c>
      <c r="P8" s="9">
        <f t="shared" si="1"/>
        <v>88729.056000000011</v>
      </c>
      <c r="Q8" s="9">
        <v>0.47</v>
      </c>
      <c r="R8" s="9">
        <f t="shared" si="2"/>
        <v>24676.127999999997</v>
      </c>
      <c r="S8" s="9">
        <v>0.39</v>
      </c>
      <c r="T8" s="9">
        <f t="shared" si="3"/>
        <v>20475.936000000002</v>
      </c>
      <c r="U8" s="9">
        <v>2.72</v>
      </c>
      <c r="V8" s="9">
        <f t="shared" si="4"/>
        <v>142806.52799999999</v>
      </c>
      <c r="W8" s="9">
        <v>1.81</v>
      </c>
      <c r="X8" s="9">
        <f t="shared" si="5"/>
        <v>95029.343999999997</v>
      </c>
      <c r="Y8" s="9">
        <v>0.12</v>
      </c>
      <c r="Z8" s="9">
        <f t="shared" si="6"/>
        <v>6300.2880000000005</v>
      </c>
      <c r="AA8" s="6"/>
      <c r="AB8" s="6">
        <f t="shared" si="7"/>
        <v>0</v>
      </c>
      <c r="AC8" s="13">
        <v>6.4726371365880428E-2</v>
      </c>
      <c r="AD8" s="7">
        <f t="shared" si="8"/>
        <v>3398.2898400000004</v>
      </c>
      <c r="AE8" s="13">
        <v>0.42556167051069671</v>
      </c>
      <c r="AF8" s="7">
        <f t="shared" si="9"/>
        <v>22343.009049820801</v>
      </c>
      <c r="AG8" s="13">
        <v>0.13403623697202416</v>
      </c>
      <c r="AH8" s="7">
        <f t="shared" si="10"/>
        <v>7037.2241280000017</v>
      </c>
      <c r="AI8" s="13">
        <v>0.96278326933625891</v>
      </c>
      <c r="AJ8" s="7">
        <f t="shared" si="11"/>
        <v>50548.432319999993</v>
      </c>
      <c r="AK8" s="7">
        <f>AB8+Z8+X8+V8+T8+R8+P8+J8+G8+E8</f>
        <v>647879.61599999992</v>
      </c>
      <c r="AL8" s="35">
        <v>12.34</v>
      </c>
      <c r="AM8" s="6">
        <v>4375.2</v>
      </c>
      <c r="AP8" s="30">
        <f t="shared" si="12"/>
        <v>647879.61600000004</v>
      </c>
      <c r="AQ8" s="30">
        <f t="shared" si="13"/>
        <v>0</v>
      </c>
    </row>
    <row r="9" spans="1:43" ht="31.5" customHeight="1" x14ac:dyDescent="0.2">
      <c r="A9" s="5">
        <v>5</v>
      </c>
      <c r="B9" s="14" t="s">
        <v>40</v>
      </c>
      <c r="C9" s="15">
        <v>34</v>
      </c>
      <c r="D9" s="9">
        <v>5</v>
      </c>
      <c r="E9" s="9">
        <f>D9*AM9*12</f>
        <v>345834</v>
      </c>
      <c r="F9" s="10">
        <v>1.1200000000000001</v>
      </c>
      <c r="G9" s="10">
        <f>F9*AM9*12</f>
        <v>77466.816000000006</v>
      </c>
      <c r="H9" s="9">
        <v>7.0000000000000007E-2</v>
      </c>
      <c r="I9" s="9">
        <v>7.0000000000000007E-2</v>
      </c>
      <c r="J9" s="9">
        <f t="shared" si="0"/>
        <v>9683.3520000000008</v>
      </c>
      <c r="K9" s="9">
        <v>0.3</v>
      </c>
      <c r="L9" s="9">
        <v>0.3</v>
      </c>
      <c r="M9" s="9">
        <v>0.4</v>
      </c>
      <c r="N9" s="9">
        <v>0.4</v>
      </c>
      <c r="O9" s="9">
        <v>0.4</v>
      </c>
      <c r="P9" s="9">
        <f t="shared" si="1"/>
        <v>124500.23999999999</v>
      </c>
      <c r="Q9" s="9">
        <v>0.5</v>
      </c>
      <c r="R9" s="9">
        <f t="shared" si="2"/>
        <v>34583.399999999994</v>
      </c>
      <c r="S9" s="9">
        <v>0.48</v>
      </c>
      <c r="T9" s="9">
        <f t="shared" si="3"/>
        <v>33200.063999999998</v>
      </c>
      <c r="U9" s="9">
        <v>2.52</v>
      </c>
      <c r="V9" s="9">
        <f t="shared" si="4"/>
        <v>174300.33599999998</v>
      </c>
      <c r="W9" s="9">
        <v>1.9</v>
      </c>
      <c r="X9" s="9">
        <f t="shared" si="5"/>
        <v>131416.91999999998</v>
      </c>
      <c r="Y9" s="9">
        <v>0.49</v>
      </c>
      <c r="Z9" s="9">
        <f t="shared" si="6"/>
        <v>33891.731999999996</v>
      </c>
      <c r="AA9" s="6"/>
      <c r="AB9" s="6">
        <f t="shared" si="7"/>
        <v>0</v>
      </c>
      <c r="AC9" s="13">
        <v>6.7870337792119928E-2</v>
      </c>
      <c r="AD9" s="7">
        <f t="shared" si="8"/>
        <v>4694.3740800000005</v>
      </c>
      <c r="AE9" s="13">
        <v>0.44623255899318182</v>
      </c>
      <c r="AF9" s="7">
        <f t="shared" si="9"/>
        <v>30864.478161369603</v>
      </c>
      <c r="AG9" s="13">
        <v>0.14054680476760528</v>
      </c>
      <c r="AH9" s="7">
        <f t="shared" si="10"/>
        <v>9721.1727360000004</v>
      </c>
      <c r="AI9" s="13">
        <v>0.97884661427158703</v>
      </c>
      <c r="AJ9" s="7">
        <f t="shared" si="11"/>
        <v>67703.687999999995</v>
      </c>
      <c r="AK9" s="7">
        <f>AB9+Z9+X9+V9+T9+R9+P9+J9+G9+E9</f>
        <v>964876.85999999987</v>
      </c>
      <c r="AL9" s="35">
        <v>13.950000000000001</v>
      </c>
      <c r="AM9" s="6">
        <v>5763.9</v>
      </c>
      <c r="AP9" s="30">
        <f t="shared" si="12"/>
        <v>964876.86</v>
      </c>
      <c r="AQ9" s="30">
        <f t="shared" si="13"/>
        <v>0</v>
      </c>
    </row>
    <row r="10" spans="1:43" ht="31.5" customHeight="1" x14ac:dyDescent="0.2">
      <c r="A10" s="5">
        <v>6</v>
      </c>
      <c r="B10" s="14" t="s">
        <v>40</v>
      </c>
      <c r="C10" s="15">
        <v>30</v>
      </c>
      <c r="D10" s="9">
        <v>5</v>
      </c>
      <c r="E10" s="9">
        <f>D10*AM10*12</f>
        <v>342996</v>
      </c>
      <c r="F10" s="10">
        <v>0.86</v>
      </c>
      <c r="G10" s="10">
        <f>F10*AM10*12</f>
        <v>58995.311999999998</v>
      </c>
      <c r="H10" s="9">
        <v>7.0000000000000007E-2</v>
      </c>
      <c r="I10" s="9">
        <v>7.0000000000000007E-2</v>
      </c>
      <c r="J10" s="9">
        <f t="shared" si="0"/>
        <v>9603.8880000000026</v>
      </c>
      <c r="K10" s="9">
        <v>0.4</v>
      </c>
      <c r="L10" s="9">
        <v>0.4</v>
      </c>
      <c r="M10" s="9">
        <v>0.5</v>
      </c>
      <c r="N10" s="9">
        <v>0.5</v>
      </c>
      <c r="O10" s="9">
        <v>0.4</v>
      </c>
      <c r="P10" s="9">
        <f t="shared" si="1"/>
        <v>150918.24000000002</v>
      </c>
      <c r="Q10" s="9">
        <v>0.5</v>
      </c>
      <c r="R10" s="9">
        <f t="shared" si="2"/>
        <v>34299.600000000006</v>
      </c>
      <c r="S10" s="9">
        <v>0.4</v>
      </c>
      <c r="T10" s="9">
        <f t="shared" si="3"/>
        <v>27439.680000000004</v>
      </c>
      <c r="U10" s="9">
        <v>2.99</v>
      </c>
      <c r="V10" s="9">
        <f t="shared" si="4"/>
        <v>205111.60800000001</v>
      </c>
      <c r="W10" s="9">
        <v>1.65</v>
      </c>
      <c r="X10" s="9">
        <f t="shared" si="5"/>
        <v>113188.68</v>
      </c>
      <c r="Y10" s="9"/>
      <c r="Z10" s="9">
        <f t="shared" si="6"/>
        <v>0</v>
      </c>
      <c r="AA10" s="6"/>
      <c r="AB10" s="6">
        <f t="shared" si="7"/>
        <v>0</v>
      </c>
      <c r="AC10" s="13">
        <v>6.7325678930466343E-2</v>
      </c>
      <c r="AD10" s="7">
        <f t="shared" si="8"/>
        <v>4618.4877140868475</v>
      </c>
      <c r="AE10" s="13">
        <v>0.44265154664639766</v>
      </c>
      <c r="AF10" s="7">
        <f t="shared" si="9"/>
        <v>30365.541978705565</v>
      </c>
      <c r="AG10" s="13">
        <v>0.13941891790002792</v>
      </c>
      <c r="AH10" s="7">
        <f t="shared" si="10"/>
        <v>9564.0262328075951</v>
      </c>
      <c r="AI10" s="13">
        <v>0.9788593270036301</v>
      </c>
      <c r="AJ10" s="7">
        <f t="shared" si="11"/>
        <v>67148.966744987425</v>
      </c>
      <c r="AK10" s="7">
        <f>AB10+Z10+X10+V10+T10+R10+P10+J10+G10+E10</f>
        <v>942553.00800000003</v>
      </c>
      <c r="AL10" s="35">
        <v>13.740000000000002</v>
      </c>
      <c r="AM10" s="6">
        <v>5716.6</v>
      </c>
      <c r="AP10" s="30">
        <f t="shared" si="12"/>
        <v>942553.00800000015</v>
      </c>
      <c r="AQ10" s="30">
        <f t="shared" si="13"/>
        <v>0</v>
      </c>
    </row>
    <row r="11" spans="1:43" ht="31.5" customHeight="1" x14ac:dyDescent="0.2">
      <c r="A11" s="5">
        <v>7</v>
      </c>
      <c r="B11" s="14" t="s">
        <v>40</v>
      </c>
      <c r="C11" s="15">
        <v>40</v>
      </c>
      <c r="D11" s="9">
        <v>5</v>
      </c>
      <c r="E11" s="9">
        <f>D11*AM11*12</f>
        <v>263784</v>
      </c>
      <c r="F11" s="6">
        <v>0.94799999999999995</v>
      </c>
      <c r="G11" s="10">
        <f>F11*AM11*12</f>
        <v>50013.446400000001</v>
      </c>
      <c r="H11" s="10">
        <v>0.08</v>
      </c>
      <c r="I11" s="9">
        <v>0.08</v>
      </c>
      <c r="J11" s="9">
        <f t="shared" si="0"/>
        <v>8441.0879999999997</v>
      </c>
      <c r="K11" s="9">
        <v>0.35</v>
      </c>
      <c r="L11" s="9">
        <v>0.35</v>
      </c>
      <c r="M11" s="6">
        <v>0.35</v>
      </c>
      <c r="N11" s="9">
        <v>0.35</v>
      </c>
      <c r="O11" s="9">
        <v>0.35</v>
      </c>
      <c r="P11" s="9">
        <f t="shared" si="1"/>
        <v>92324.4</v>
      </c>
      <c r="Q11" s="9">
        <v>0.5</v>
      </c>
      <c r="R11" s="9">
        <f t="shared" si="2"/>
        <v>26378.399999999998</v>
      </c>
      <c r="S11" s="9">
        <v>0.4</v>
      </c>
      <c r="T11" s="9">
        <f t="shared" si="3"/>
        <v>21102.720000000001</v>
      </c>
      <c r="U11" s="6">
        <v>2.44</v>
      </c>
      <c r="V11" s="9">
        <f t="shared" si="4"/>
        <v>128726.59199999998</v>
      </c>
      <c r="W11" s="9">
        <v>1.53</v>
      </c>
      <c r="X11" s="9">
        <f t="shared" si="5"/>
        <v>80717.903999999995</v>
      </c>
      <c r="Y11" s="9">
        <v>0.12</v>
      </c>
      <c r="Z11" s="9">
        <f t="shared" si="6"/>
        <v>6330.8159999999998</v>
      </c>
      <c r="AA11" s="6"/>
      <c r="AB11" s="6">
        <f t="shared" si="7"/>
        <v>0</v>
      </c>
      <c r="AC11" s="13">
        <v>6.4853511964334462E-2</v>
      </c>
      <c r="AD11" s="7">
        <f t="shared" si="8"/>
        <v>3421.4637600000001</v>
      </c>
      <c r="AE11" s="13">
        <v>0.42639759201110006</v>
      </c>
      <c r="AF11" s="7">
        <f t="shared" si="9"/>
        <v>22495.372482211202</v>
      </c>
      <c r="AG11" s="13">
        <v>0.1342995214266218</v>
      </c>
      <c r="AH11" s="7">
        <f t="shared" si="10"/>
        <v>7085.2129920000007</v>
      </c>
      <c r="AI11" s="13">
        <v>0.93285528159403153</v>
      </c>
      <c r="AJ11" s="7">
        <f t="shared" si="11"/>
        <v>49214.459520000004</v>
      </c>
      <c r="AK11" s="7">
        <f>AB11+Z11+X11+V11+T11+R11+P11+J11+G11+E11</f>
        <v>677819.36639999994</v>
      </c>
      <c r="AL11" s="35">
        <v>12.847999999999997</v>
      </c>
      <c r="AM11" s="6">
        <v>4396.3999999999996</v>
      </c>
      <c r="AP11" s="30">
        <f t="shared" si="12"/>
        <v>677819.36639999971</v>
      </c>
      <c r="AQ11" s="30">
        <f t="shared" si="13"/>
        <v>0</v>
      </c>
    </row>
    <row r="12" spans="1:43" ht="31.5" customHeight="1" x14ac:dyDescent="0.2">
      <c r="A12" s="5">
        <v>8</v>
      </c>
      <c r="B12" s="14" t="s">
        <v>40</v>
      </c>
      <c r="C12" s="15" t="s">
        <v>55</v>
      </c>
      <c r="D12" s="9">
        <v>5</v>
      </c>
      <c r="E12" s="9">
        <f>D12*AM12*12</f>
        <v>138372</v>
      </c>
      <c r="F12" s="10">
        <v>1.1200000000000001</v>
      </c>
      <c r="G12" s="10">
        <f>F12*AM12*12</f>
        <v>30995.328000000001</v>
      </c>
      <c r="H12" s="9">
        <v>7.0000000000000007E-2</v>
      </c>
      <c r="I12" s="9">
        <v>7.0000000000000007E-2</v>
      </c>
      <c r="J12" s="9">
        <f t="shared" si="0"/>
        <v>3874.4160000000002</v>
      </c>
      <c r="K12" s="9">
        <v>0.3</v>
      </c>
      <c r="L12" s="9">
        <v>0.3</v>
      </c>
      <c r="M12" s="9">
        <v>0.4</v>
      </c>
      <c r="N12" s="9">
        <v>0.4</v>
      </c>
      <c r="O12" s="9">
        <v>0.25</v>
      </c>
      <c r="P12" s="9">
        <f t="shared" si="1"/>
        <v>45662.759999999995</v>
      </c>
      <c r="Q12" s="9">
        <v>0.5</v>
      </c>
      <c r="R12" s="9">
        <f t="shared" si="2"/>
        <v>13837.199999999999</v>
      </c>
      <c r="S12" s="9">
        <v>0.4</v>
      </c>
      <c r="T12" s="9">
        <f t="shared" si="3"/>
        <v>11069.76</v>
      </c>
      <c r="U12" s="9">
        <v>2.2400000000000002</v>
      </c>
      <c r="V12" s="9">
        <f t="shared" si="4"/>
        <v>61990.656000000003</v>
      </c>
      <c r="W12" s="9">
        <v>1.95</v>
      </c>
      <c r="X12" s="9">
        <f t="shared" si="5"/>
        <v>53965.079999999987</v>
      </c>
      <c r="Y12" s="9">
        <v>0.12</v>
      </c>
      <c r="Z12" s="9">
        <f t="shared" si="6"/>
        <v>3320.9279999999999</v>
      </c>
      <c r="AA12" s="6"/>
      <c r="AB12" s="6">
        <f t="shared" si="7"/>
        <v>0</v>
      </c>
      <c r="AC12" s="13">
        <v>6.9891115254531261E-2</v>
      </c>
      <c r="AD12" s="7">
        <f t="shared" si="8"/>
        <v>1934.1946799999998</v>
      </c>
      <c r="AE12" s="13">
        <v>0.45841518289255057</v>
      </c>
      <c r="AF12" s="7">
        <f t="shared" si="9"/>
        <v>12686.3651374416</v>
      </c>
      <c r="AG12" s="13">
        <v>0.14473145780938343</v>
      </c>
      <c r="AH12" s="7">
        <f t="shared" si="10"/>
        <v>4005.356256</v>
      </c>
      <c r="AI12" s="13">
        <v>0.97474519122365821</v>
      </c>
      <c r="AJ12" s="7">
        <f t="shared" si="11"/>
        <v>26975.488320000004</v>
      </c>
      <c r="AK12" s="7">
        <f>AB12+Z12+X12+V12+T12+R12+P12+J12+G12+E12</f>
        <v>363088.12799999997</v>
      </c>
      <c r="AL12" s="35">
        <v>13.12</v>
      </c>
      <c r="AM12" s="6">
        <v>2306.1999999999998</v>
      </c>
      <c r="AP12" s="30">
        <f t="shared" si="12"/>
        <v>363088.12799999997</v>
      </c>
      <c r="AQ12" s="30">
        <f t="shared" si="13"/>
        <v>0</v>
      </c>
    </row>
    <row r="13" spans="1:43" ht="31.5" customHeight="1" x14ac:dyDescent="0.2">
      <c r="A13" s="5">
        <v>9</v>
      </c>
      <c r="B13" s="14" t="s">
        <v>40</v>
      </c>
      <c r="C13" s="15" t="s">
        <v>56</v>
      </c>
      <c r="D13" s="9">
        <v>5</v>
      </c>
      <c r="E13" s="9">
        <f>D13*AM13*12</f>
        <v>162720</v>
      </c>
      <c r="F13" s="10">
        <v>1.05</v>
      </c>
      <c r="G13" s="10">
        <f>F13*AM13*12</f>
        <v>34171.199999999997</v>
      </c>
      <c r="H13" s="9">
        <v>0.08</v>
      </c>
      <c r="I13" s="9">
        <v>0.08</v>
      </c>
      <c r="J13" s="9">
        <f t="shared" si="0"/>
        <v>5207.04</v>
      </c>
      <c r="K13" s="6">
        <v>0.4</v>
      </c>
      <c r="L13" s="9">
        <v>0.4</v>
      </c>
      <c r="M13" s="9">
        <v>0.4</v>
      </c>
      <c r="N13" s="9">
        <v>0.4</v>
      </c>
      <c r="O13" s="9">
        <v>0.36</v>
      </c>
      <c r="P13" s="9">
        <f t="shared" si="1"/>
        <v>63786.239999999991</v>
      </c>
      <c r="Q13" s="9">
        <v>0.5</v>
      </c>
      <c r="R13" s="9">
        <f t="shared" si="2"/>
        <v>16272</v>
      </c>
      <c r="S13" s="9">
        <v>0.4</v>
      </c>
      <c r="T13" s="9">
        <f t="shared" si="3"/>
        <v>13017.599999999999</v>
      </c>
      <c r="U13" s="9">
        <v>2.2599999999999998</v>
      </c>
      <c r="V13" s="9">
        <f t="shared" si="4"/>
        <v>73549.439999999988</v>
      </c>
      <c r="W13" s="9">
        <v>1.7</v>
      </c>
      <c r="X13" s="9">
        <f t="shared" si="5"/>
        <v>55324.799999999996</v>
      </c>
      <c r="Y13" s="9">
        <v>2.13</v>
      </c>
      <c r="Z13" s="9">
        <f t="shared" si="6"/>
        <v>69318.720000000001</v>
      </c>
      <c r="AA13" s="6"/>
      <c r="AB13" s="6">
        <f t="shared" si="7"/>
        <v>0</v>
      </c>
      <c r="AC13" s="13">
        <v>6.9656648230088491E-2</v>
      </c>
      <c r="AD13" s="7">
        <f t="shared" si="8"/>
        <v>2266.9059600000001</v>
      </c>
      <c r="AE13" s="13">
        <v>0.45797715764734515</v>
      </c>
      <c r="AF13" s="7">
        <f t="shared" si="9"/>
        <v>14904.408618475201</v>
      </c>
      <c r="AG13" s="13">
        <v>0.14424592035398232</v>
      </c>
      <c r="AH13" s="7">
        <f t="shared" si="10"/>
        <v>4694.3392320000003</v>
      </c>
      <c r="AI13" s="13">
        <v>0.98375575221238953</v>
      </c>
      <c r="AJ13" s="7">
        <f t="shared" si="11"/>
        <v>32015.347200000004</v>
      </c>
      <c r="AK13" s="7">
        <f>AB13+Z13+X13+V13+T13+R13+P13+J13+G13+E13</f>
        <v>493367.03999999992</v>
      </c>
      <c r="AL13" s="35">
        <v>15.16</v>
      </c>
      <c r="AM13" s="6">
        <v>2712</v>
      </c>
      <c r="AP13" s="30">
        <f t="shared" si="12"/>
        <v>493367.03999999998</v>
      </c>
      <c r="AQ13" s="30">
        <f t="shared" si="13"/>
        <v>0</v>
      </c>
    </row>
    <row r="14" spans="1:43" ht="31.5" customHeight="1" x14ac:dyDescent="0.2">
      <c r="A14" s="5">
        <v>10</v>
      </c>
      <c r="B14" s="14" t="s">
        <v>40</v>
      </c>
      <c r="C14" s="19" t="s">
        <v>57</v>
      </c>
      <c r="D14" s="9">
        <v>5</v>
      </c>
      <c r="E14" s="9">
        <f>D14*AM14*12</f>
        <v>161916</v>
      </c>
      <c r="F14" s="9">
        <v>0.86</v>
      </c>
      <c r="G14" s="10">
        <f>F14*AM14*12</f>
        <v>27849.551999999996</v>
      </c>
      <c r="H14" s="9">
        <v>7.0000000000000007E-2</v>
      </c>
      <c r="I14" s="9">
        <v>7.0000000000000007E-2</v>
      </c>
      <c r="J14" s="9">
        <f t="shared" si="0"/>
        <v>4533.6480000000001</v>
      </c>
      <c r="K14" s="9">
        <v>0.4</v>
      </c>
      <c r="L14" s="9">
        <v>0.4</v>
      </c>
      <c r="M14" s="9">
        <v>0.4</v>
      </c>
      <c r="N14" s="9">
        <v>0.4</v>
      </c>
      <c r="O14" s="9">
        <v>0.3</v>
      </c>
      <c r="P14" s="9">
        <f t="shared" si="1"/>
        <v>61528.08</v>
      </c>
      <c r="Q14" s="9">
        <v>0.5</v>
      </c>
      <c r="R14" s="9">
        <f t="shared" si="2"/>
        <v>16191.599999999999</v>
      </c>
      <c r="S14" s="9">
        <v>0.4</v>
      </c>
      <c r="T14" s="9">
        <f t="shared" si="3"/>
        <v>12953.28</v>
      </c>
      <c r="U14" s="9">
        <v>2.06</v>
      </c>
      <c r="V14" s="9">
        <f t="shared" si="4"/>
        <v>66709.391999999993</v>
      </c>
      <c r="W14" s="9">
        <v>1.61</v>
      </c>
      <c r="X14" s="9">
        <f t="shared" si="5"/>
        <v>52136.952000000005</v>
      </c>
      <c r="Y14" s="9">
        <v>0.2</v>
      </c>
      <c r="Z14" s="9">
        <f t="shared" si="6"/>
        <v>6476.64</v>
      </c>
      <c r="AA14" s="6"/>
      <c r="AB14" s="6">
        <f t="shared" si="7"/>
        <v>0</v>
      </c>
      <c r="AC14" s="13">
        <v>6.9823627065886004E-2</v>
      </c>
      <c r="AD14" s="7">
        <f t="shared" si="8"/>
        <v>2261.1124799999998</v>
      </c>
      <c r="AE14" s="13">
        <v>0.45907500680530644</v>
      </c>
      <c r="AF14" s="7">
        <f t="shared" si="9"/>
        <v>14866.317760377598</v>
      </c>
      <c r="AG14" s="13">
        <v>0.14459170236418883</v>
      </c>
      <c r="AH14" s="7">
        <f t="shared" si="10"/>
        <v>4682.3420159999996</v>
      </c>
      <c r="AI14" s="13">
        <v>0.36</v>
      </c>
      <c r="AJ14" s="7">
        <f t="shared" si="11"/>
        <v>11657.951999999999</v>
      </c>
      <c r="AK14" s="7">
        <f>AB14+Z14+X14+V14+T14+R14+P14+J14+G14+E14</f>
        <v>410295.14399999997</v>
      </c>
      <c r="AL14" s="35">
        <v>12.670000000000002</v>
      </c>
      <c r="AM14" s="6">
        <v>2698.6</v>
      </c>
      <c r="AP14" s="30">
        <f t="shared" si="12"/>
        <v>410295.14400000003</v>
      </c>
      <c r="AQ14" s="30">
        <f t="shared" si="13"/>
        <v>0</v>
      </c>
    </row>
    <row r="15" spans="1:43" ht="31.5" customHeight="1" x14ac:dyDescent="0.2">
      <c r="A15" s="5">
        <v>11</v>
      </c>
      <c r="B15" s="14" t="s">
        <v>40</v>
      </c>
      <c r="C15" s="15" t="s">
        <v>58</v>
      </c>
      <c r="D15" s="9">
        <v>4.2</v>
      </c>
      <c r="E15" s="9">
        <f>D15*AM15*12</f>
        <v>130238.63999999998</v>
      </c>
      <c r="F15" s="10">
        <v>0.8</v>
      </c>
      <c r="G15" s="10">
        <f>F15*AM15*12</f>
        <v>24807.360000000001</v>
      </c>
      <c r="H15" s="9"/>
      <c r="I15" s="9">
        <v>0.09</v>
      </c>
      <c r="J15" s="9">
        <f t="shared" si="0"/>
        <v>2790.828</v>
      </c>
      <c r="K15" s="6">
        <v>0.4</v>
      </c>
      <c r="L15" s="9">
        <v>0.4</v>
      </c>
      <c r="M15" s="9">
        <v>0.4</v>
      </c>
      <c r="N15" s="9">
        <v>0.5</v>
      </c>
      <c r="O15" s="9">
        <v>0.5</v>
      </c>
      <c r="P15" s="9">
        <f t="shared" si="1"/>
        <v>68220.240000000005</v>
      </c>
      <c r="Q15" s="9">
        <v>0.5</v>
      </c>
      <c r="R15" s="9">
        <f t="shared" si="2"/>
        <v>15504.599999999999</v>
      </c>
      <c r="S15" s="9">
        <v>0.4</v>
      </c>
      <c r="T15" s="9">
        <f t="shared" si="3"/>
        <v>12403.68</v>
      </c>
      <c r="U15" s="9">
        <v>2</v>
      </c>
      <c r="V15" s="9">
        <f t="shared" si="4"/>
        <v>62018.399999999994</v>
      </c>
      <c r="W15" s="9">
        <v>1.3</v>
      </c>
      <c r="X15" s="9">
        <f t="shared" si="5"/>
        <v>40311.96</v>
      </c>
      <c r="Y15" s="9">
        <v>0.44</v>
      </c>
      <c r="Z15" s="9">
        <f t="shared" si="6"/>
        <v>13644.047999999999</v>
      </c>
      <c r="AA15" s="6"/>
      <c r="AB15" s="6">
        <f t="shared" si="7"/>
        <v>0</v>
      </c>
      <c r="AC15" s="13">
        <v>6.1785106731809682E-2</v>
      </c>
      <c r="AD15" s="7">
        <f t="shared" si="8"/>
        <v>1915.906731668033</v>
      </c>
      <c r="AE15" s="13">
        <v>0.40622350177551891</v>
      </c>
      <c r="AF15" s="7">
        <f t="shared" si="9"/>
        <v>12596.665811257421</v>
      </c>
      <c r="AG15" s="13">
        <v>0.12794542676328818</v>
      </c>
      <c r="AH15" s="7">
        <f t="shared" si="10"/>
        <v>3967.485327588156</v>
      </c>
      <c r="AI15" s="13">
        <v>0.86323790536774125</v>
      </c>
      <c r="AJ15" s="7">
        <f t="shared" si="11"/>
        <v>26768.31685512936</v>
      </c>
      <c r="AK15" s="7">
        <f>AB15+Z15+X15+V15+T15+R15+P15+J15+G15+E15</f>
        <v>369939.75600000005</v>
      </c>
      <c r="AL15" s="35">
        <v>11.930000000000001</v>
      </c>
      <c r="AM15" s="6">
        <v>2584.1</v>
      </c>
      <c r="AP15" s="30">
        <f t="shared" si="12"/>
        <v>369939.75600000005</v>
      </c>
      <c r="AQ15" s="30">
        <f t="shared" si="13"/>
        <v>0</v>
      </c>
    </row>
    <row r="16" spans="1:43" ht="31.5" customHeight="1" x14ac:dyDescent="0.2">
      <c r="A16" s="5">
        <v>12</v>
      </c>
      <c r="B16" s="14" t="s">
        <v>40</v>
      </c>
      <c r="C16" s="15">
        <v>8</v>
      </c>
      <c r="D16" s="9">
        <v>5</v>
      </c>
      <c r="E16" s="9">
        <f>D16*AM16*12</f>
        <v>162180</v>
      </c>
      <c r="F16" s="10">
        <v>1.03</v>
      </c>
      <c r="G16" s="10">
        <f>F16*AM16*12</f>
        <v>33409.08</v>
      </c>
      <c r="H16" s="9">
        <v>0.08</v>
      </c>
      <c r="I16" s="9">
        <v>0.08</v>
      </c>
      <c r="J16" s="9">
        <f t="shared" si="0"/>
        <v>5189.76</v>
      </c>
      <c r="K16" s="6">
        <v>0.4</v>
      </c>
      <c r="L16" s="9">
        <v>0.4</v>
      </c>
      <c r="M16" s="9">
        <v>0.4</v>
      </c>
      <c r="N16" s="9">
        <v>0.4</v>
      </c>
      <c r="O16" s="9">
        <v>0.4</v>
      </c>
      <c r="P16" s="9">
        <f t="shared" si="1"/>
        <v>64872</v>
      </c>
      <c r="Q16" s="9">
        <v>0.5</v>
      </c>
      <c r="R16" s="9">
        <f t="shared" si="2"/>
        <v>16218</v>
      </c>
      <c r="S16" s="9">
        <v>0.4</v>
      </c>
      <c r="T16" s="9">
        <f t="shared" si="3"/>
        <v>12974.400000000001</v>
      </c>
      <c r="U16" s="9">
        <v>2.7800000000000002</v>
      </c>
      <c r="V16" s="9">
        <f t="shared" si="4"/>
        <v>90172.080000000016</v>
      </c>
      <c r="W16" s="9">
        <v>1.7</v>
      </c>
      <c r="X16" s="9">
        <f t="shared" si="5"/>
        <v>55141.2</v>
      </c>
      <c r="Y16" s="9">
        <v>0.2</v>
      </c>
      <c r="Z16" s="9">
        <f t="shared" si="6"/>
        <v>6487.2000000000007</v>
      </c>
      <c r="AA16" s="6"/>
      <c r="AB16" s="6">
        <f t="shared" si="7"/>
        <v>0</v>
      </c>
      <c r="AC16" s="13">
        <v>5.2972108416547779E-2</v>
      </c>
      <c r="AD16" s="7">
        <f t="shared" si="8"/>
        <v>1718.2033085991436</v>
      </c>
      <c r="AE16" s="13">
        <v>0.34827997418225393</v>
      </c>
      <c r="AF16" s="7">
        <f t="shared" si="9"/>
        <v>11296.809242575589</v>
      </c>
      <c r="AG16" s="13">
        <v>0.10969535178316689</v>
      </c>
      <c r="AH16" s="7">
        <f t="shared" si="10"/>
        <v>3558.0784304388017</v>
      </c>
      <c r="AI16" s="13">
        <v>0.90134119258202572</v>
      </c>
      <c r="AJ16" s="7">
        <f t="shared" si="11"/>
        <v>29235.902922590583</v>
      </c>
      <c r="AK16" s="7">
        <f>AB16+Z16+X16+V16+T16+R16+P16+J16+G16+E16</f>
        <v>446643.72000000003</v>
      </c>
      <c r="AL16" s="35">
        <v>13.77</v>
      </c>
      <c r="AM16" s="6">
        <v>2703</v>
      </c>
      <c r="AP16" s="30">
        <f t="shared" si="12"/>
        <v>446643.72</v>
      </c>
      <c r="AQ16" s="30">
        <f t="shared" si="13"/>
        <v>0</v>
      </c>
    </row>
    <row r="17" spans="1:131" ht="31.5" customHeight="1" x14ac:dyDescent="0.2">
      <c r="A17" s="5">
        <v>13</v>
      </c>
      <c r="B17" s="14" t="s">
        <v>40</v>
      </c>
      <c r="C17" s="15" t="s">
        <v>60</v>
      </c>
      <c r="D17" s="9">
        <v>5</v>
      </c>
      <c r="E17" s="9">
        <f>D17*AM17*12</f>
        <v>213780</v>
      </c>
      <c r="F17" s="10">
        <v>1.03</v>
      </c>
      <c r="G17" s="10">
        <f>F17*AM17*12</f>
        <v>44038.68</v>
      </c>
      <c r="H17" s="9">
        <v>0.08</v>
      </c>
      <c r="I17" s="9">
        <v>0.08</v>
      </c>
      <c r="J17" s="9">
        <f t="shared" si="0"/>
        <v>6840.9600000000009</v>
      </c>
      <c r="K17" s="6">
        <v>0.4</v>
      </c>
      <c r="L17" s="9">
        <v>0.4</v>
      </c>
      <c r="M17" s="9">
        <v>0.4</v>
      </c>
      <c r="N17" s="9">
        <v>0.49</v>
      </c>
      <c r="O17" s="9">
        <v>0.4</v>
      </c>
      <c r="P17" s="9">
        <f t="shared" si="1"/>
        <v>89360.040000000008</v>
      </c>
      <c r="Q17" s="9">
        <v>0.5</v>
      </c>
      <c r="R17" s="9">
        <f t="shared" si="2"/>
        <v>21378</v>
      </c>
      <c r="S17" s="9">
        <v>0.4</v>
      </c>
      <c r="T17" s="9">
        <f t="shared" si="3"/>
        <v>17102.400000000001</v>
      </c>
      <c r="U17" s="9">
        <v>2.82</v>
      </c>
      <c r="V17" s="9">
        <f t="shared" si="4"/>
        <v>120571.92</v>
      </c>
      <c r="W17" s="9">
        <v>1.7</v>
      </c>
      <c r="X17" s="9">
        <f t="shared" si="5"/>
        <v>72685.2</v>
      </c>
      <c r="Y17" s="9"/>
      <c r="Z17" s="9">
        <f t="shared" si="6"/>
        <v>0</v>
      </c>
      <c r="AA17" s="6"/>
      <c r="AB17" s="6">
        <f t="shared" si="7"/>
        <v>0</v>
      </c>
      <c r="AC17" s="13">
        <v>6.5504123655181795E-2</v>
      </c>
      <c r="AD17" s="7">
        <f t="shared" si="8"/>
        <v>2800.6943110009529</v>
      </c>
      <c r="AE17" s="13">
        <v>0.43067522093062782</v>
      </c>
      <c r="AF17" s="7">
        <f t="shared" si="9"/>
        <v>18413.949746109924</v>
      </c>
      <c r="AG17" s="13">
        <v>0.13564681683235735</v>
      </c>
      <c r="AH17" s="7">
        <f t="shared" si="10"/>
        <v>5799.7153004842712</v>
      </c>
      <c r="AI17" s="13">
        <v>2.0080304834536293</v>
      </c>
      <c r="AJ17" s="7">
        <f t="shared" si="11"/>
        <v>85855.35135054338</v>
      </c>
      <c r="AK17" s="7">
        <f>AB17+Z17+X17+V17+T17+R17+P17+J17+G17+E17</f>
        <v>585757.19999999995</v>
      </c>
      <c r="AL17" s="35">
        <v>13.700000000000001</v>
      </c>
      <c r="AM17" s="6">
        <v>3563</v>
      </c>
      <c r="AP17" s="30">
        <f t="shared" si="12"/>
        <v>585757.20000000007</v>
      </c>
      <c r="AQ17" s="30">
        <f t="shared" si="13"/>
        <v>0</v>
      </c>
    </row>
    <row r="18" spans="1:131" ht="31.5" customHeight="1" x14ac:dyDescent="0.2">
      <c r="A18" s="5">
        <v>14</v>
      </c>
      <c r="B18" s="14" t="s">
        <v>40</v>
      </c>
      <c r="C18" s="15">
        <v>26</v>
      </c>
      <c r="D18" s="9">
        <v>5</v>
      </c>
      <c r="E18" s="9">
        <f>D18*AM18*12</f>
        <v>264738</v>
      </c>
      <c r="F18" s="9">
        <v>1.05</v>
      </c>
      <c r="G18" s="10">
        <f>F18*AM18*12</f>
        <v>55594.979999999996</v>
      </c>
      <c r="H18" s="9">
        <v>0.08</v>
      </c>
      <c r="I18" s="9">
        <v>0.08</v>
      </c>
      <c r="J18" s="9">
        <f t="shared" si="0"/>
        <v>8471.6160000000018</v>
      </c>
      <c r="K18" s="9">
        <v>0.4</v>
      </c>
      <c r="L18" s="9">
        <v>0.4</v>
      </c>
      <c r="M18" s="9">
        <v>0.4</v>
      </c>
      <c r="N18" s="9">
        <v>0.4</v>
      </c>
      <c r="O18" s="9">
        <v>0.4</v>
      </c>
      <c r="P18" s="9">
        <f t="shared" si="1"/>
        <v>105895.20000000001</v>
      </c>
      <c r="Q18" s="9">
        <v>0.5</v>
      </c>
      <c r="R18" s="9">
        <f t="shared" si="2"/>
        <v>26473.800000000003</v>
      </c>
      <c r="S18" s="9">
        <v>0.3</v>
      </c>
      <c r="T18" s="9">
        <f t="shared" si="3"/>
        <v>15884.28</v>
      </c>
      <c r="U18" s="9">
        <v>2.34</v>
      </c>
      <c r="V18" s="9">
        <f t="shared" si="4"/>
        <v>123897.38399999999</v>
      </c>
      <c r="W18" s="9">
        <v>1.68</v>
      </c>
      <c r="X18" s="9">
        <f t="shared" si="5"/>
        <v>88951.967999999993</v>
      </c>
      <c r="Y18" s="9">
        <v>0.64</v>
      </c>
      <c r="Z18" s="9">
        <f t="shared" si="6"/>
        <v>33886.464000000007</v>
      </c>
      <c r="AA18" s="6"/>
      <c r="AB18" s="6">
        <f t="shared" si="7"/>
        <v>0</v>
      </c>
      <c r="AC18" s="13">
        <v>6.4229025678217699E-2</v>
      </c>
      <c r="AD18" s="7">
        <f t="shared" si="8"/>
        <v>3400.7727599999998</v>
      </c>
      <c r="AE18" s="13">
        <v>0.42229173188758701</v>
      </c>
      <c r="AF18" s="7">
        <f t="shared" si="9"/>
        <v>22359.333703291202</v>
      </c>
      <c r="AG18" s="13">
        <v>0.13300632685900776</v>
      </c>
      <c r="AH18" s="7">
        <f t="shared" si="10"/>
        <v>7042.3657919999987</v>
      </c>
      <c r="AI18" s="13">
        <v>0.96131430773066207</v>
      </c>
      <c r="AJ18" s="7">
        <f t="shared" si="11"/>
        <v>50899.285440000007</v>
      </c>
      <c r="AK18" s="7">
        <f>AB18+Z18+X18+V18+T18+R18+P18+J18+G18+E18</f>
        <v>723793.69200000004</v>
      </c>
      <c r="AL18" s="35">
        <v>13.670000000000002</v>
      </c>
      <c r="AM18" s="6">
        <v>4412.3</v>
      </c>
      <c r="AP18" s="30">
        <f t="shared" si="12"/>
        <v>723793.69200000016</v>
      </c>
      <c r="AQ18" s="30">
        <f t="shared" si="13"/>
        <v>0</v>
      </c>
    </row>
    <row r="19" spans="1:131" ht="31.5" customHeight="1" x14ac:dyDescent="0.2">
      <c r="A19" s="5">
        <v>15</v>
      </c>
      <c r="B19" s="14" t="s">
        <v>40</v>
      </c>
      <c r="C19" s="17">
        <v>42</v>
      </c>
      <c r="D19" s="9">
        <v>5</v>
      </c>
      <c r="E19" s="9">
        <f>D19*AM19*12</f>
        <v>151170</v>
      </c>
      <c r="F19" s="10">
        <v>1</v>
      </c>
      <c r="G19" s="10">
        <f>F19*AM19*12</f>
        <v>30234</v>
      </c>
      <c r="H19" s="9">
        <v>0.08</v>
      </c>
      <c r="I19" s="9">
        <v>0.08</v>
      </c>
      <c r="J19" s="9">
        <f t="shared" si="0"/>
        <v>4837.4400000000005</v>
      </c>
      <c r="K19" s="6">
        <v>0.5</v>
      </c>
      <c r="L19" s="6">
        <v>0.5</v>
      </c>
      <c r="M19" s="6">
        <v>0.5</v>
      </c>
      <c r="N19" s="6">
        <v>0.5</v>
      </c>
      <c r="O19" s="9">
        <v>0.5</v>
      </c>
      <c r="P19" s="9">
        <f t="shared" si="1"/>
        <v>75585</v>
      </c>
      <c r="Q19" s="9">
        <v>0.5</v>
      </c>
      <c r="R19" s="9">
        <f t="shared" si="2"/>
        <v>15117</v>
      </c>
      <c r="S19" s="9">
        <v>0.4</v>
      </c>
      <c r="T19" s="9">
        <f t="shared" si="3"/>
        <v>12093.6</v>
      </c>
      <c r="U19" s="9">
        <v>2.86</v>
      </c>
      <c r="V19" s="9">
        <f t="shared" si="4"/>
        <v>86469.239999999991</v>
      </c>
      <c r="W19" s="9">
        <v>1.5</v>
      </c>
      <c r="X19" s="9">
        <f t="shared" si="5"/>
        <v>45351</v>
      </c>
      <c r="Y19" s="9"/>
      <c r="Z19" s="9">
        <f t="shared" si="6"/>
        <v>0</v>
      </c>
      <c r="AA19" s="6"/>
      <c r="AB19" s="6">
        <f t="shared" si="7"/>
        <v>0</v>
      </c>
      <c r="AC19" s="13">
        <v>7.5498813256598518E-2</v>
      </c>
      <c r="AD19" s="7">
        <f t="shared" si="8"/>
        <v>2282.6311199999996</v>
      </c>
      <c r="AE19" s="13">
        <v>0.4963881090975194</v>
      </c>
      <c r="AF19" s="7">
        <f t="shared" si="9"/>
        <v>15007.798090454402</v>
      </c>
      <c r="AG19" s="13">
        <v>0.15634395395911888</v>
      </c>
      <c r="AH19" s="7">
        <f t="shared" si="10"/>
        <v>4726.903104</v>
      </c>
      <c r="AI19" s="13">
        <v>1.0359512601706689</v>
      </c>
      <c r="AJ19" s="7">
        <f t="shared" si="11"/>
        <v>31320.950400000002</v>
      </c>
      <c r="AK19" s="7">
        <f>AB19+Z19+X19+V19+T19+R19+P19+J19+G19+E19</f>
        <v>420857.28</v>
      </c>
      <c r="AL19" s="35">
        <v>13.92</v>
      </c>
      <c r="AM19" s="6">
        <v>2519.5</v>
      </c>
      <c r="AP19" s="30">
        <f t="shared" si="12"/>
        <v>420857.28</v>
      </c>
      <c r="AQ19" s="30">
        <f t="shared" si="13"/>
        <v>0</v>
      </c>
    </row>
    <row r="20" spans="1:131" ht="31.5" customHeight="1" x14ac:dyDescent="0.2">
      <c r="A20" s="5">
        <v>16</v>
      </c>
      <c r="B20" s="14" t="s">
        <v>124</v>
      </c>
      <c r="C20" s="17">
        <v>3</v>
      </c>
      <c r="D20" s="9">
        <v>5</v>
      </c>
      <c r="E20" s="9">
        <f>D20*AM20*12</f>
        <v>4200</v>
      </c>
      <c r="F20" s="6"/>
      <c r="G20" s="10">
        <f>F20*AM20*12</f>
        <v>0</v>
      </c>
      <c r="H20" s="6">
        <v>0.08</v>
      </c>
      <c r="I20" s="6">
        <v>0.08</v>
      </c>
      <c r="J20" s="9">
        <f t="shared" si="0"/>
        <v>134.4</v>
      </c>
      <c r="K20" s="6"/>
      <c r="L20" s="6"/>
      <c r="M20" s="6"/>
      <c r="N20" s="6"/>
      <c r="O20" s="6">
        <v>0.6</v>
      </c>
      <c r="P20" s="9">
        <f t="shared" si="1"/>
        <v>504</v>
      </c>
      <c r="Q20" s="6">
        <v>0</v>
      </c>
      <c r="R20" s="9">
        <f t="shared" si="2"/>
        <v>0</v>
      </c>
      <c r="S20" s="6">
        <v>1</v>
      </c>
      <c r="T20" s="9">
        <f t="shared" si="3"/>
        <v>840</v>
      </c>
      <c r="U20" s="6">
        <v>3.95</v>
      </c>
      <c r="V20" s="9">
        <f t="shared" si="4"/>
        <v>3318</v>
      </c>
      <c r="W20" s="9"/>
      <c r="X20" s="9">
        <f t="shared" si="5"/>
        <v>0</v>
      </c>
      <c r="Y20" s="9"/>
      <c r="Z20" s="9">
        <f t="shared" si="6"/>
        <v>0</v>
      </c>
      <c r="AA20" s="6"/>
      <c r="AB20" s="6">
        <f t="shared" si="7"/>
        <v>0</v>
      </c>
      <c r="AC20" s="13"/>
      <c r="AD20" s="7">
        <f t="shared" si="8"/>
        <v>0</v>
      </c>
      <c r="AE20" s="13">
        <v>0</v>
      </c>
      <c r="AF20" s="7">
        <f t="shared" si="9"/>
        <v>0</v>
      </c>
      <c r="AG20" s="13"/>
      <c r="AH20" s="7">
        <f t="shared" si="10"/>
        <v>0</v>
      </c>
      <c r="AI20" s="13"/>
      <c r="AJ20" s="7">
        <f t="shared" si="11"/>
        <v>0</v>
      </c>
      <c r="AK20" s="7">
        <f>AB20+Z20+X20+V20+T20+R20+P20+J20+G20+E20</f>
        <v>8996.4</v>
      </c>
      <c r="AL20" s="35">
        <v>10.71</v>
      </c>
      <c r="AM20" s="6">
        <v>70</v>
      </c>
      <c r="AP20" s="30">
        <f t="shared" si="12"/>
        <v>8996.4000000000015</v>
      </c>
      <c r="AQ20" s="30">
        <f t="shared" si="13"/>
        <v>0</v>
      </c>
    </row>
    <row r="21" spans="1:131" ht="31.5" customHeight="1" x14ac:dyDescent="0.2">
      <c r="A21" s="5">
        <v>17</v>
      </c>
      <c r="B21" s="14" t="s">
        <v>106</v>
      </c>
      <c r="C21" s="15">
        <v>24</v>
      </c>
      <c r="D21" s="9">
        <v>5</v>
      </c>
      <c r="E21" s="9">
        <f>D21*AM21*12</f>
        <v>80958</v>
      </c>
      <c r="F21" s="10">
        <v>1.2</v>
      </c>
      <c r="G21" s="10">
        <f>F21*AM21*12</f>
        <v>19429.919999999998</v>
      </c>
      <c r="H21" s="9">
        <v>0.08</v>
      </c>
      <c r="I21" s="9">
        <v>0.08</v>
      </c>
      <c r="J21" s="9">
        <f t="shared" si="0"/>
        <v>2590.6559999999999</v>
      </c>
      <c r="K21" s="6">
        <v>0.5</v>
      </c>
      <c r="L21" s="6">
        <v>0.5</v>
      </c>
      <c r="M21" s="6">
        <v>0.5</v>
      </c>
      <c r="N21" s="6">
        <v>0.5</v>
      </c>
      <c r="O21" s="6">
        <v>0.5</v>
      </c>
      <c r="P21" s="9">
        <f t="shared" si="1"/>
        <v>40479</v>
      </c>
      <c r="Q21" s="9">
        <v>0.5</v>
      </c>
      <c r="R21" s="9">
        <f t="shared" si="2"/>
        <v>8095.7999999999993</v>
      </c>
      <c r="S21" s="9">
        <v>0.4</v>
      </c>
      <c r="T21" s="9">
        <f t="shared" si="3"/>
        <v>6476.64</v>
      </c>
      <c r="U21" s="9">
        <v>3.5700000000000003</v>
      </c>
      <c r="V21" s="9">
        <f t="shared" si="4"/>
        <v>57804.012000000002</v>
      </c>
      <c r="W21" s="9">
        <v>2</v>
      </c>
      <c r="X21" s="9">
        <f t="shared" si="5"/>
        <v>32383.199999999997</v>
      </c>
      <c r="Y21" s="9"/>
      <c r="Z21" s="9">
        <f t="shared" si="6"/>
        <v>0</v>
      </c>
      <c r="AA21" s="6"/>
      <c r="AB21" s="6">
        <f t="shared" si="7"/>
        <v>0</v>
      </c>
      <c r="AC21" s="13">
        <v>6.2007117437722421E-2</v>
      </c>
      <c r="AD21" s="7">
        <f t="shared" si="8"/>
        <v>1003.9944427046264</v>
      </c>
      <c r="AE21" s="13">
        <v>0.39343840587375917</v>
      </c>
      <c r="AF21" s="7">
        <f t="shared" si="9"/>
        <v>6370.3972925455591</v>
      </c>
      <c r="AG21" s="13">
        <v>0.12840516950739839</v>
      </c>
      <c r="AH21" s="7">
        <f t="shared" si="10"/>
        <v>2079.0851425959918</v>
      </c>
      <c r="AI21" s="13">
        <v>1.6540971717550101</v>
      </c>
      <c r="AJ21" s="7">
        <f t="shared" si="11"/>
        <v>26782.479766188422</v>
      </c>
      <c r="AK21" s="7">
        <f>AB21+Z21+X21+V21+T21+R21+P21+J21+G21+E21</f>
        <v>248217.228</v>
      </c>
      <c r="AL21" s="35">
        <v>15.33</v>
      </c>
      <c r="AM21" s="6">
        <v>1349.3</v>
      </c>
      <c r="AP21" s="30">
        <f t="shared" si="12"/>
        <v>248217.228</v>
      </c>
      <c r="AQ21" s="30">
        <f t="shared" si="13"/>
        <v>0</v>
      </c>
    </row>
    <row r="22" spans="1:131" ht="31.5" customHeight="1" x14ac:dyDescent="0.2">
      <c r="A22" s="5">
        <v>18</v>
      </c>
      <c r="B22" s="20" t="s">
        <v>80</v>
      </c>
      <c r="C22" s="15">
        <v>54</v>
      </c>
      <c r="D22" s="9">
        <v>5</v>
      </c>
      <c r="E22" s="9">
        <f>D22*AM22*12</f>
        <v>25218</v>
      </c>
      <c r="F22" s="10"/>
      <c r="G22" s="10">
        <f>F22*AM22*12</f>
        <v>0</v>
      </c>
      <c r="H22" s="9">
        <v>0.08</v>
      </c>
      <c r="I22" s="9">
        <v>0.08</v>
      </c>
      <c r="J22" s="9">
        <f t="shared" si="0"/>
        <v>806.97600000000011</v>
      </c>
      <c r="K22" s="6">
        <v>0.55000000000000004</v>
      </c>
      <c r="L22" s="9">
        <v>0.55000000000000004</v>
      </c>
      <c r="M22" s="9"/>
      <c r="N22" s="9">
        <v>0.65</v>
      </c>
      <c r="O22" s="9">
        <v>0.5</v>
      </c>
      <c r="P22" s="9">
        <f t="shared" si="1"/>
        <v>11348.1</v>
      </c>
      <c r="Q22" s="9">
        <v>0.5</v>
      </c>
      <c r="R22" s="9">
        <f t="shared" si="2"/>
        <v>2521.8000000000002</v>
      </c>
      <c r="S22" s="9">
        <v>0.4</v>
      </c>
      <c r="T22" s="9">
        <f t="shared" si="3"/>
        <v>2017.44</v>
      </c>
      <c r="U22" s="9">
        <v>3.08</v>
      </c>
      <c r="V22" s="9">
        <f t="shared" si="4"/>
        <v>15534.288</v>
      </c>
      <c r="W22" s="9">
        <v>1.7</v>
      </c>
      <c r="X22" s="9">
        <f t="shared" si="5"/>
        <v>8574.119999999999</v>
      </c>
      <c r="Y22" s="9"/>
      <c r="Z22" s="9">
        <f t="shared" si="6"/>
        <v>0</v>
      </c>
      <c r="AA22" s="6"/>
      <c r="AB22" s="6">
        <f t="shared" si="7"/>
        <v>0</v>
      </c>
      <c r="AC22" s="13">
        <v>8.4335950511539359E-2</v>
      </c>
      <c r="AD22" s="7">
        <f t="shared" si="8"/>
        <v>425.35679999999996</v>
      </c>
      <c r="AE22" s="13">
        <v>0</v>
      </c>
      <c r="AF22" s="7">
        <f t="shared" si="9"/>
        <v>0</v>
      </c>
      <c r="AG22" s="13">
        <v>8.7322008089459904E-2</v>
      </c>
      <c r="AH22" s="7">
        <f t="shared" si="10"/>
        <v>440.41728000000001</v>
      </c>
      <c r="AI22" s="13">
        <v>0.50723768736616703</v>
      </c>
      <c r="AJ22" s="7">
        <f t="shared" si="11"/>
        <v>2558.3040000000001</v>
      </c>
      <c r="AK22" s="7">
        <f>AB22+Z22+X22+V22+T22+R22+P22+J22+G22+E22</f>
        <v>66020.724000000002</v>
      </c>
      <c r="AL22" s="35">
        <v>13.09</v>
      </c>
      <c r="AM22" s="6">
        <v>420.3</v>
      </c>
      <c r="AP22" s="30">
        <f t="shared" si="12"/>
        <v>66020.724000000002</v>
      </c>
      <c r="AQ22" s="30">
        <f t="shared" si="13"/>
        <v>0</v>
      </c>
    </row>
    <row r="23" spans="1:131" ht="31.5" customHeight="1" x14ac:dyDescent="0.2">
      <c r="A23" s="5">
        <v>19</v>
      </c>
      <c r="B23" s="16" t="s">
        <v>118</v>
      </c>
      <c r="C23" s="15">
        <v>12</v>
      </c>
      <c r="D23" s="9">
        <v>5</v>
      </c>
      <c r="E23" s="9">
        <f>D23*AM23*12</f>
        <v>134928</v>
      </c>
      <c r="F23" s="10">
        <v>1.3</v>
      </c>
      <c r="G23" s="10">
        <f>F23*AM23*12</f>
        <v>35081.280000000006</v>
      </c>
      <c r="H23" s="9">
        <v>0.08</v>
      </c>
      <c r="I23" s="9">
        <v>0.08</v>
      </c>
      <c r="J23" s="9">
        <f t="shared" si="0"/>
        <v>4317.6960000000008</v>
      </c>
      <c r="K23" s="6">
        <v>0.5</v>
      </c>
      <c r="L23" s="6">
        <v>0.5</v>
      </c>
      <c r="M23" s="9">
        <v>0.5</v>
      </c>
      <c r="N23" s="9">
        <v>0.5</v>
      </c>
      <c r="O23" s="9">
        <v>0.4</v>
      </c>
      <c r="P23" s="9">
        <f t="shared" si="1"/>
        <v>64765.440000000002</v>
      </c>
      <c r="Q23" s="9">
        <v>0</v>
      </c>
      <c r="R23" s="9">
        <f t="shared" si="2"/>
        <v>0</v>
      </c>
      <c r="S23" s="9">
        <v>0.5</v>
      </c>
      <c r="T23" s="9">
        <f t="shared" si="3"/>
        <v>13492.800000000001</v>
      </c>
      <c r="U23" s="9">
        <v>3.25</v>
      </c>
      <c r="V23" s="9">
        <f t="shared" si="4"/>
        <v>87703.200000000012</v>
      </c>
      <c r="W23" s="9">
        <v>2.21</v>
      </c>
      <c r="X23" s="9">
        <f t="shared" si="5"/>
        <v>59638.175999999999</v>
      </c>
      <c r="Y23" s="9">
        <v>0.24</v>
      </c>
      <c r="Z23" s="9">
        <f t="shared" si="6"/>
        <v>6476.5439999999999</v>
      </c>
      <c r="AA23" s="6"/>
      <c r="AB23" s="6">
        <f t="shared" si="7"/>
        <v>0</v>
      </c>
      <c r="AC23" s="13">
        <v>0.12197335912486658</v>
      </c>
      <c r="AD23" s="7">
        <f t="shared" si="8"/>
        <v>3291.5242799999996</v>
      </c>
      <c r="AE23" s="13">
        <v>0.80002214197918897</v>
      </c>
      <c r="AF23" s="7">
        <f t="shared" si="9"/>
        <v>21589.077514593606</v>
      </c>
      <c r="AG23" s="13">
        <v>0.25258406616862328</v>
      </c>
      <c r="AH23" s="7">
        <f t="shared" si="10"/>
        <v>6816.1325760000009</v>
      </c>
      <c r="AI23" s="13">
        <v>0.91188217716115261</v>
      </c>
      <c r="AJ23" s="7">
        <f t="shared" si="11"/>
        <v>24607.687680000003</v>
      </c>
      <c r="AK23" s="7">
        <f>AB23+Z23+X23+V23+T23+R23+P23+J23+G23+E23</f>
        <v>406403.136</v>
      </c>
      <c r="AL23" s="35">
        <v>15.06</v>
      </c>
      <c r="AM23" s="6">
        <v>2248.8000000000002</v>
      </c>
      <c r="AP23" s="30">
        <f t="shared" si="12"/>
        <v>406403.13600000006</v>
      </c>
      <c r="AQ23" s="30">
        <f t="shared" si="13"/>
        <v>0</v>
      </c>
    </row>
    <row r="24" spans="1:131" ht="31.5" customHeight="1" x14ac:dyDescent="0.2">
      <c r="A24" s="5">
        <v>20</v>
      </c>
      <c r="B24" s="14" t="s">
        <v>127</v>
      </c>
      <c r="C24" s="17" t="s">
        <v>128</v>
      </c>
      <c r="D24" s="9">
        <v>5</v>
      </c>
      <c r="E24" s="9">
        <f>D24*AM24*12</f>
        <v>231150</v>
      </c>
      <c r="F24" s="6">
        <v>1</v>
      </c>
      <c r="G24" s="10">
        <f>F24*AM24*12</f>
        <v>46230</v>
      </c>
      <c r="H24" s="6">
        <v>0.08</v>
      </c>
      <c r="I24" s="6">
        <v>0.08</v>
      </c>
      <c r="J24" s="9">
        <f t="shared" si="0"/>
        <v>7396.7999999999993</v>
      </c>
      <c r="K24" s="6">
        <v>0.6</v>
      </c>
      <c r="L24" s="6">
        <v>0.5</v>
      </c>
      <c r="M24" s="6">
        <v>0.6</v>
      </c>
      <c r="N24" s="6">
        <v>0.57999999999999996</v>
      </c>
      <c r="O24" s="6">
        <v>0.5</v>
      </c>
      <c r="P24" s="9">
        <f t="shared" si="1"/>
        <v>128519.40000000001</v>
      </c>
      <c r="Q24" s="9">
        <v>0.5</v>
      </c>
      <c r="R24" s="9">
        <f t="shared" si="2"/>
        <v>23115</v>
      </c>
      <c r="S24" s="6">
        <v>0.4</v>
      </c>
      <c r="T24" s="9">
        <f t="shared" si="3"/>
        <v>18492</v>
      </c>
      <c r="U24" s="6">
        <v>3.39</v>
      </c>
      <c r="V24" s="9">
        <f t="shared" si="4"/>
        <v>156719.70000000001</v>
      </c>
      <c r="W24" s="9">
        <v>1.5</v>
      </c>
      <c r="X24" s="9">
        <f t="shared" si="5"/>
        <v>69345</v>
      </c>
      <c r="Y24" s="9"/>
      <c r="Z24" s="9">
        <f t="shared" si="6"/>
        <v>0</v>
      </c>
      <c r="AA24" s="6">
        <v>2.35</v>
      </c>
      <c r="AB24" s="6">
        <f t="shared" si="7"/>
        <v>108640.5</v>
      </c>
      <c r="AC24" s="13">
        <v>6.9275701492537312E-2</v>
      </c>
      <c r="AD24" s="7">
        <f t="shared" si="8"/>
        <v>3202.6156799999999</v>
      </c>
      <c r="AE24" s="13">
        <v>0.46919942719044777</v>
      </c>
      <c r="AF24" s="7">
        <f t="shared" si="9"/>
        <v>21691.0895190144</v>
      </c>
      <c r="AG24" s="13">
        <v>0.14345705074626866</v>
      </c>
      <c r="AH24" s="7">
        <f t="shared" si="10"/>
        <v>6632.019456</v>
      </c>
      <c r="AI24" s="13">
        <v>2.523502162232317</v>
      </c>
      <c r="AJ24" s="7">
        <f t="shared" si="11"/>
        <v>116661.50496000002</v>
      </c>
      <c r="AK24" s="7">
        <f>AB24+Z24+X24+V24+T24+R24+P24+J24+G24+E24</f>
        <v>789608.4</v>
      </c>
      <c r="AL24" s="35">
        <v>17.080000000000002</v>
      </c>
      <c r="AM24" s="6">
        <v>3852.5</v>
      </c>
      <c r="AP24" s="30">
        <f t="shared" si="12"/>
        <v>789608.40000000014</v>
      </c>
      <c r="AQ24" s="30">
        <f t="shared" si="13"/>
        <v>0</v>
      </c>
    </row>
    <row r="25" spans="1:131" s="5" customFormat="1" ht="31.5" customHeight="1" x14ac:dyDescent="0.2">
      <c r="A25" s="5">
        <v>21</v>
      </c>
      <c r="B25" s="14" t="s">
        <v>42</v>
      </c>
      <c r="C25" s="18" t="s">
        <v>43</v>
      </c>
      <c r="D25" s="9">
        <v>5.3</v>
      </c>
      <c r="E25" s="9">
        <f>D25*AM25*12</f>
        <v>163356.59999999998</v>
      </c>
      <c r="F25" s="10">
        <v>2.85</v>
      </c>
      <c r="G25" s="10">
        <f>F25*AM25*12</f>
        <v>87842.700000000012</v>
      </c>
      <c r="H25" s="9">
        <v>0.08</v>
      </c>
      <c r="I25" s="9">
        <v>0.08</v>
      </c>
      <c r="J25" s="9">
        <f t="shared" si="0"/>
        <v>4931.5200000000004</v>
      </c>
      <c r="K25" s="6">
        <v>0.6</v>
      </c>
      <c r="L25" s="9">
        <v>0.6</v>
      </c>
      <c r="M25" s="9">
        <v>0.6</v>
      </c>
      <c r="N25" s="9">
        <v>0.6</v>
      </c>
      <c r="O25" s="9">
        <v>0.6</v>
      </c>
      <c r="P25" s="9">
        <f t="shared" si="1"/>
        <v>92466</v>
      </c>
      <c r="Q25" s="9">
        <v>0.5</v>
      </c>
      <c r="R25" s="9">
        <f t="shared" si="2"/>
        <v>15411</v>
      </c>
      <c r="S25" s="9">
        <v>0.5</v>
      </c>
      <c r="T25" s="9">
        <f t="shared" si="3"/>
        <v>15411</v>
      </c>
      <c r="U25" s="9">
        <v>3.67</v>
      </c>
      <c r="V25" s="9">
        <f t="shared" si="4"/>
        <v>113116.74</v>
      </c>
      <c r="W25" s="9">
        <v>2.2000000000000002</v>
      </c>
      <c r="X25" s="9">
        <f t="shared" si="5"/>
        <v>67808.400000000009</v>
      </c>
      <c r="Y25" s="9">
        <v>1.32</v>
      </c>
      <c r="Z25" s="9">
        <f t="shared" si="6"/>
        <v>40685.040000000001</v>
      </c>
      <c r="AA25" s="6"/>
      <c r="AB25" s="6">
        <f t="shared" si="7"/>
        <v>0</v>
      </c>
      <c r="AC25" s="13">
        <v>5.0831306209850109E-2</v>
      </c>
      <c r="AD25" s="7">
        <f t="shared" si="8"/>
        <v>1566.7225200000003</v>
      </c>
      <c r="AE25" s="13">
        <v>0.31245512638972167</v>
      </c>
      <c r="AF25" s="7">
        <f t="shared" si="9"/>
        <v>9630.4919055840019</v>
      </c>
      <c r="AG25" s="13">
        <v>0.10526214989293364</v>
      </c>
      <c r="AH25" s="7">
        <f t="shared" si="10"/>
        <v>3244.3899840000008</v>
      </c>
      <c r="AI25" s="13">
        <v>1.1850389877360328</v>
      </c>
      <c r="AJ25" s="7">
        <f t="shared" si="11"/>
        <v>36525.271680000005</v>
      </c>
      <c r="AK25" s="7">
        <f>AB25+Z25+X25+V25+T25+R25+P25+J25+G25+E25</f>
        <v>601029</v>
      </c>
      <c r="AL25" s="35">
        <v>19.5</v>
      </c>
      <c r="AM25" s="6">
        <v>2568.5</v>
      </c>
      <c r="AN25" s="2"/>
      <c r="AO25" s="2"/>
      <c r="AP25" s="30">
        <f t="shared" si="12"/>
        <v>601029</v>
      </c>
      <c r="AQ25" s="30">
        <f t="shared" si="13"/>
        <v>0</v>
      </c>
      <c r="AR25" s="2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3"/>
    </row>
    <row r="26" spans="1:131" s="11" customFormat="1" ht="31.5" customHeight="1" x14ac:dyDescent="0.2">
      <c r="A26" s="5">
        <v>22</v>
      </c>
      <c r="B26" s="14" t="s">
        <v>42</v>
      </c>
      <c r="C26" s="15" t="s">
        <v>44</v>
      </c>
      <c r="D26" s="9">
        <v>4.8</v>
      </c>
      <c r="E26" s="9">
        <f>D26*AM26*12</f>
        <v>147133.44</v>
      </c>
      <c r="F26" s="10">
        <v>0.95</v>
      </c>
      <c r="G26" s="10">
        <f>F26*AM26*12</f>
        <v>29120.159999999996</v>
      </c>
      <c r="H26" s="9">
        <v>7.0000000000000007E-2</v>
      </c>
      <c r="I26" s="9">
        <v>7.0000000000000007E-2</v>
      </c>
      <c r="J26" s="9">
        <f t="shared" si="0"/>
        <v>4291.3920000000007</v>
      </c>
      <c r="K26" s="9">
        <v>0.4</v>
      </c>
      <c r="L26" s="9">
        <v>0.4</v>
      </c>
      <c r="M26" s="9">
        <v>0.4</v>
      </c>
      <c r="N26" s="9">
        <v>0.4</v>
      </c>
      <c r="O26" s="9">
        <v>0.17</v>
      </c>
      <c r="P26" s="9">
        <f t="shared" si="1"/>
        <v>54255.456000000006</v>
      </c>
      <c r="Q26" s="9">
        <v>0.54</v>
      </c>
      <c r="R26" s="9">
        <f t="shared" si="2"/>
        <v>16552.512000000002</v>
      </c>
      <c r="S26" s="9">
        <v>0.25</v>
      </c>
      <c r="T26" s="9">
        <f t="shared" si="3"/>
        <v>7663.2000000000007</v>
      </c>
      <c r="U26" s="9">
        <v>2.0300000000000002</v>
      </c>
      <c r="V26" s="9">
        <f t="shared" si="4"/>
        <v>62225.184000000008</v>
      </c>
      <c r="W26" s="9">
        <v>1.7</v>
      </c>
      <c r="X26" s="9">
        <f t="shared" si="5"/>
        <v>52109.760000000009</v>
      </c>
      <c r="Y26" s="9"/>
      <c r="Z26" s="9">
        <f t="shared" si="6"/>
        <v>0</v>
      </c>
      <c r="AA26" s="6"/>
      <c r="AB26" s="6">
        <f t="shared" si="7"/>
        <v>0</v>
      </c>
      <c r="AC26" s="13">
        <v>5.14358949264015E-2</v>
      </c>
      <c r="AD26" s="7">
        <f t="shared" si="8"/>
        <v>1576.6541999999999</v>
      </c>
      <c r="AE26" s="13">
        <v>0.34837167890815846</v>
      </c>
      <c r="AF26" s="7">
        <f t="shared" si="9"/>
        <v>10678.567399236001</v>
      </c>
      <c r="AG26" s="13">
        <v>0.1065141403069214</v>
      </c>
      <c r="AH26" s="7">
        <f t="shared" si="10"/>
        <v>3264.9566400000003</v>
      </c>
      <c r="AI26" s="13">
        <v>0.3</v>
      </c>
      <c r="AJ26" s="7">
        <f t="shared" si="11"/>
        <v>9195.84</v>
      </c>
      <c r="AK26" s="7">
        <f>AB26+Z26+X26+V26+T26+R26+P26+J26+G26+E26</f>
        <v>373351.10400000005</v>
      </c>
      <c r="AL26" s="35">
        <v>12.180000000000003</v>
      </c>
      <c r="AM26" s="6">
        <v>2554.4</v>
      </c>
      <c r="AN26" s="2"/>
      <c r="AO26" s="2"/>
      <c r="AP26" s="30">
        <f t="shared" si="12"/>
        <v>373351.10400000011</v>
      </c>
      <c r="AQ26" s="30">
        <f t="shared" si="13"/>
        <v>0</v>
      </c>
      <c r="AR26" s="2"/>
    </row>
    <row r="27" spans="1:131" s="11" customFormat="1" ht="31.5" customHeight="1" x14ac:dyDescent="0.2">
      <c r="A27" s="5">
        <v>23</v>
      </c>
      <c r="B27" s="14" t="s">
        <v>42</v>
      </c>
      <c r="C27" s="15" t="s">
        <v>45</v>
      </c>
      <c r="D27" s="9">
        <v>4.5</v>
      </c>
      <c r="E27" s="9">
        <f>D27*AM27*12</f>
        <v>30359.340000000004</v>
      </c>
      <c r="F27" s="10">
        <v>0.8</v>
      </c>
      <c r="G27" s="10">
        <f>F27*AM27*12</f>
        <v>5397.2160000000003</v>
      </c>
      <c r="H27" s="9">
        <v>0</v>
      </c>
      <c r="I27" s="9">
        <v>0</v>
      </c>
      <c r="J27" s="9">
        <f t="shared" si="0"/>
        <v>0</v>
      </c>
      <c r="K27" s="9">
        <v>0.3</v>
      </c>
      <c r="L27" s="9">
        <v>0.3</v>
      </c>
      <c r="M27" s="9">
        <v>0</v>
      </c>
      <c r="N27" s="9">
        <v>0.3</v>
      </c>
      <c r="O27" s="9">
        <v>0.3</v>
      </c>
      <c r="P27" s="9">
        <f t="shared" si="1"/>
        <v>8095.8240000000005</v>
      </c>
      <c r="Q27" s="9">
        <v>0.4</v>
      </c>
      <c r="R27" s="9">
        <f t="shared" si="2"/>
        <v>2698.6080000000002</v>
      </c>
      <c r="S27" s="9">
        <v>0.2</v>
      </c>
      <c r="T27" s="9">
        <f t="shared" si="3"/>
        <v>1349.3040000000001</v>
      </c>
      <c r="U27" s="9">
        <v>1.7400000000000002</v>
      </c>
      <c r="V27" s="9">
        <f t="shared" si="4"/>
        <v>11738.944800000001</v>
      </c>
      <c r="W27" s="9">
        <v>1.69</v>
      </c>
      <c r="X27" s="9">
        <f t="shared" si="5"/>
        <v>11401.6188</v>
      </c>
      <c r="Y27" s="9"/>
      <c r="Z27" s="9">
        <f t="shared" si="6"/>
        <v>0</v>
      </c>
      <c r="AA27" s="6"/>
      <c r="AB27" s="6">
        <f t="shared" si="7"/>
        <v>0</v>
      </c>
      <c r="AC27" s="13">
        <v>4.8892193308550186E-2</v>
      </c>
      <c r="AD27" s="7">
        <f t="shared" si="8"/>
        <v>329.85216000000003</v>
      </c>
      <c r="AE27" s="13">
        <v>0</v>
      </c>
      <c r="AF27" s="7">
        <f t="shared" si="9"/>
        <v>0</v>
      </c>
      <c r="AG27" s="13">
        <v>5.0623304459187855E-2</v>
      </c>
      <c r="AH27" s="7">
        <f t="shared" si="10"/>
        <v>341.53113600000006</v>
      </c>
      <c r="AI27" s="13">
        <v>2.1972134255883033</v>
      </c>
      <c r="AJ27" s="7">
        <f t="shared" si="11"/>
        <v>14823.544320000001</v>
      </c>
      <c r="AK27" s="7">
        <f>AB27+Z27+X27+V27+T27+R27+P27+J27+G27+E27</f>
        <v>71040.85560000001</v>
      </c>
      <c r="AL27" s="35">
        <v>10.53</v>
      </c>
      <c r="AM27" s="6">
        <v>562.21</v>
      </c>
      <c r="AN27" s="2"/>
      <c r="AO27" s="2"/>
      <c r="AP27" s="30">
        <f t="shared" si="12"/>
        <v>71040.855599999995</v>
      </c>
      <c r="AQ27" s="30">
        <f t="shared" si="13"/>
        <v>0</v>
      </c>
      <c r="AR27" s="2"/>
    </row>
    <row r="28" spans="1:131" s="11" customFormat="1" ht="31.5" customHeight="1" x14ac:dyDescent="0.2">
      <c r="A28" s="5">
        <v>24</v>
      </c>
      <c r="B28" s="14" t="s">
        <v>42</v>
      </c>
      <c r="C28" s="15">
        <v>37</v>
      </c>
      <c r="D28" s="9">
        <v>5</v>
      </c>
      <c r="E28" s="9">
        <f>D28*AM28*12</f>
        <v>323484</v>
      </c>
      <c r="F28" s="10">
        <v>1.1000000000000001</v>
      </c>
      <c r="G28" s="10">
        <f>F28*AM28*12</f>
        <v>71166.48</v>
      </c>
      <c r="H28" s="9">
        <v>7.0000000000000007E-2</v>
      </c>
      <c r="I28" s="9">
        <v>7.0000000000000007E-2</v>
      </c>
      <c r="J28" s="9">
        <f t="shared" si="0"/>
        <v>9057.5519999999997</v>
      </c>
      <c r="K28" s="9">
        <v>0.5</v>
      </c>
      <c r="L28" s="9">
        <v>0.5</v>
      </c>
      <c r="M28" s="9">
        <v>0.5</v>
      </c>
      <c r="N28" s="9">
        <v>0.5</v>
      </c>
      <c r="O28" s="9">
        <v>0.5</v>
      </c>
      <c r="P28" s="9">
        <f t="shared" si="1"/>
        <v>161742</v>
      </c>
      <c r="Q28" s="9">
        <v>0.6</v>
      </c>
      <c r="R28" s="9">
        <f t="shared" si="2"/>
        <v>38818.079999999994</v>
      </c>
      <c r="S28" s="9">
        <v>0.4</v>
      </c>
      <c r="T28" s="9">
        <f t="shared" si="3"/>
        <v>25878.720000000001</v>
      </c>
      <c r="U28" s="9">
        <v>3.2800000000000002</v>
      </c>
      <c r="V28" s="9">
        <f t="shared" si="4"/>
        <v>212205.50400000002</v>
      </c>
      <c r="W28" s="9">
        <v>1.6</v>
      </c>
      <c r="X28" s="9">
        <f t="shared" si="5"/>
        <v>103514.88</v>
      </c>
      <c r="Y28" s="9">
        <v>1.39</v>
      </c>
      <c r="Z28" s="9">
        <f t="shared" si="6"/>
        <v>89928.551999999996</v>
      </c>
      <c r="AA28" s="6">
        <v>1.99</v>
      </c>
      <c r="AB28" s="6">
        <f t="shared" si="7"/>
        <v>128746.63199999998</v>
      </c>
      <c r="AC28" s="13">
        <v>0.10144683384649628</v>
      </c>
      <c r="AD28" s="7">
        <f t="shared" si="8"/>
        <v>6563.2855200000004</v>
      </c>
      <c r="AE28" s="13">
        <v>0.6870922315552177</v>
      </c>
      <c r="AF28" s="7">
        <f t="shared" si="9"/>
        <v>44452.6686864816</v>
      </c>
      <c r="AG28" s="13">
        <v>0.21007746262566313</v>
      </c>
      <c r="AH28" s="7">
        <f t="shared" si="10"/>
        <v>13591.339584000001</v>
      </c>
      <c r="AI28" s="13">
        <v>2.9018204844752762</v>
      </c>
      <c r="AJ28" s="7">
        <f t="shared" si="11"/>
        <v>187738.49952000004</v>
      </c>
      <c r="AK28" s="7">
        <f>AB28+Z28+X28+V28+T28+R28+P28+J28+G28+E28</f>
        <v>1164542.3999999999</v>
      </c>
      <c r="AL28" s="35">
        <v>17.999999999999996</v>
      </c>
      <c r="AM28" s="6">
        <v>5391.4</v>
      </c>
      <c r="AN28" s="2"/>
      <c r="AO28" s="2"/>
      <c r="AP28" s="30">
        <f t="shared" si="12"/>
        <v>1164542.3999999997</v>
      </c>
      <c r="AQ28" s="30">
        <f t="shared" si="13"/>
        <v>0</v>
      </c>
      <c r="AR28" s="2"/>
    </row>
    <row r="29" spans="1:131" s="11" customFormat="1" ht="31.5" customHeight="1" x14ac:dyDescent="0.2">
      <c r="A29" s="5">
        <v>25</v>
      </c>
      <c r="B29" s="14" t="s">
        <v>42</v>
      </c>
      <c r="C29" s="15">
        <v>23</v>
      </c>
      <c r="D29" s="9">
        <v>5</v>
      </c>
      <c r="E29" s="9">
        <f>D29*AM29*12</f>
        <v>328974</v>
      </c>
      <c r="F29" s="10">
        <v>1</v>
      </c>
      <c r="G29" s="10">
        <f>F29*AM29*12</f>
        <v>65794.799999999988</v>
      </c>
      <c r="H29" s="9">
        <v>7.0000000000000007E-2</v>
      </c>
      <c r="I29" s="9">
        <v>7.0000000000000007E-2</v>
      </c>
      <c r="J29" s="9">
        <f t="shared" si="0"/>
        <v>9211.2720000000008</v>
      </c>
      <c r="K29" s="9">
        <v>0.6</v>
      </c>
      <c r="L29" s="9">
        <v>0.6</v>
      </c>
      <c r="M29" s="9">
        <v>0.6</v>
      </c>
      <c r="N29" s="9">
        <v>0.6</v>
      </c>
      <c r="O29" s="9">
        <v>0.5</v>
      </c>
      <c r="P29" s="9">
        <f t="shared" si="1"/>
        <v>190804.91999999998</v>
      </c>
      <c r="Q29" s="9">
        <v>0.6</v>
      </c>
      <c r="R29" s="9">
        <f t="shared" si="2"/>
        <v>39476.879999999997</v>
      </c>
      <c r="S29" s="9">
        <v>0.4</v>
      </c>
      <c r="T29" s="9">
        <f t="shared" si="3"/>
        <v>26317.919999999998</v>
      </c>
      <c r="U29" s="9">
        <v>3.76</v>
      </c>
      <c r="V29" s="9">
        <f t="shared" si="4"/>
        <v>247388.44799999997</v>
      </c>
      <c r="W29" s="9">
        <v>1.98</v>
      </c>
      <c r="X29" s="9">
        <f t="shared" si="5"/>
        <v>130273.704</v>
      </c>
      <c r="Y29" s="9"/>
      <c r="Z29" s="9">
        <f t="shared" si="6"/>
        <v>0</v>
      </c>
      <c r="AA29" s="6">
        <v>1.83</v>
      </c>
      <c r="AB29" s="6">
        <f t="shared" si="7"/>
        <v>120404.484</v>
      </c>
      <c r="AC29" s="13">
        <v>7.0120531105801673E-2</v>
      </c>
      <c r="AD29" s="7">
        <f t="shared" si="8"/>
        <v>4613.5663199999999</v>
      </c>
      <c r="AE29" s="13">
        <v>0.4749213984166773</v>
      </c>
      <c r="AF29" s="7">
        <f t="shared" si="9"/>
        <v>31247.358424545593</v>
      </c>
      <c r="AG29" s="13">
        <v>0.14520653522770796</v>
      </c>
      <c r="AH29" s="7">
        <f t="shared" si="10"/>
        <v>9553.8349439999984</v>
      </c>
      <c r="AI29" s="13">
        <v>1.7690293731419509</v>
      </c>
      <c r="AJ29" s="7">
        <f t="shared" si="11"/>
        <v>116392.93380000003</v>
      </c>
      <c r="AK29" s="7">
        <f>AB29+Z29+X29+V29+T29+R29+P29+J29+G29+E29</f>
        <v>1158646.4279999998</v>
      </c>
      <c r="AL29" s="35">
        <v>17.61</v>
      </c>
      <c r="AM29" s="6">
        <v>5482.9</v>
      </c>
      <c r="AN29" s="2"/>
      <c r="AO29" s="2"/>
      <c r="AP29" s="30">
        <f t="shared" si="12"/>
        <v>1158646.4279999998</v>
      </c>
      <c r="AQ29" s="30">
        <f t="shared" si="13"/>
        <v>0</v>
      </c>
      <c r="AR29" s="2"/>
    </row>
    <row r="30" spans="1:131" s="11" customFormat="1" ht="31.5" customHeight="1" x14ac:dyDescent="0.2">
      <c r="A30" s="5">
        <v>26</v>
      </c>
      <c r="B30" s="16" t="s">
        <v>42</v>
      </c>
      <c r="C30" s="15" t="s">
        <v>62</v>
      </c>
      <c r="D30" s="9">
        <v>5</v>
      </c>
      <c r="E30" s="9">
        <f>D30*AM30*12</f>
        <v>152856</v>
      </c>
      <c r="F30" s="10">
        <v>1.05</v>
      </c>
      <c r="G30" s="10">
        <f>F30*AM30*12</f>
        <v>32099.760000000002</v>
      </c>
      <c r="H30" s="9">
        <v>0.08</v>
      </c>
      <c r="I30" s="9">
        <v>0.08</v>
      </c>
      <c r="J30" s="9">
        <f t="shared" si="0"/>
        <v>4891.3919999999998</v>
      </c>
      <c r="K30" s="6">
        <v>0.4</v>
      </c>
      <c r="L30" s="9">
        <v>0.4</v>
      </c>
      <c r="M30" s="9">
        <v>0.4</v>
      </c>
      <c r="N30" s="9">
        <v>0.4</v>
      </c>
      <c r="O30" s="9">
        <v>0.36</v>
      </c>
      <c r="P30" s="9">
        <f t="shared" si="1"/>
        <v>59919.551999999996</v>
      </c>
      <c r="Q30" s="9">
        <v>0.5</v>
      </c>
      <c r="R30" s="9">
        <f t="shared" si="2"/>
        <v>15285.599999999999</v>
      </c>
      <c r="S30" s="9">
        <v>0.3</v>
      </c>
      <c r="T30" s="9">
        <f t="shared" si="3"/>
        <v>9171.36</v>
      </c>
      <c r="U30" s="9">
        <v>3.0199999999999996</v>
      </c>
      <c r="V30" s="9">
        <f t="shared" si="4"/>
        <v>92325.023999999976</v>
      </c>
      <c r="W30" s="9">
        <v>1.71</v>
      </c>
      <c r="X30" s="9">
        <f t="shared" si="5"/>
        <v>52276.751999999993</v>
      </c>
      <c r="Y30" s="9"/>
      <c r="Z30" s="9">
        <f t="shared" si="6"/>
        <v>0</v>
      </c>
      <c r="AA30" s="6"/>
      <c r="AB30" s="6">
        <f t="shared" si="7"/>
        <v>0</v>
      </c>
      <c r="AC30" s="13">
        <v>5.3197538860103637E-2</v>
      </c>
      <c r="AD30" s="7">
        <f t="shared" si="8"/>
        <v>1626.3126000000002</v>
      </c>
      <c r="AE30" s="13">
        <v>0.32700012979274617</v>
      </c>
      <c r="AF30" s="7">
        <f t="shared" si="9"/>
        <v>9996.7863679200018</v>
      </c>
      <c r="AG30" s="13">
        <v>0.11016217616580314</v>
      </c>
      <c r="AH30" s="7">
        <f t="shared" si="10"/>
        <v>3367.7899200000006</v>
      </c>
      <c r="AI30" s="13">
        <v>1.2746187470560528</v>
      </c>
      <c r="AJ30" s="7">
        <f t="shared" si="11"/>
        <v>38966.624639999995</v>
      </c>
      <c r="AK30" s="7">
        <f>AB30+Z30+X30+V30+T30+R30+P30+J30+G30+E30</f>
        <v>418825.43999999994</v>
      </c>
      <c r="AL30" s="35">
        <v>13.700000000000003</v>
      </c>
      <c r="AM30" s="6">
        <v>2547.6</v>
      </c>
      <c r="AN30" s="2"/>
      <c r="AO30" s="2"/>
      <c r="AP30" s="30">
        <f t="shared" si="12"/>
        <v>418825.44000000006</v>
      </c>
      <c r="AQ30" s="30">
        <f t="shared" si="13"/>
        <v>0</v>
      </c>
      <c r="AR30" s="2"/>
    </row>
    <row r="31" spans="1:131" s="11" customFormat="1" ht="31.5" customHeight="1" x14ac:dyDescent="0.2">
      <c r="A31" s="5">
        <v>27</v>
      </c>
      <c r="B31" s="16" t="s">
        <v>42</v>
      </c>
      <c r="C31" s="15" t="s">
        <v>63</v>
      </c>
      <c r="D31" s="9">
        <v>5</v>
      </c>
      <c r="E31" s="9">
        <f>D31*AM31*12</f>
        <v>141294</v>
      </c>
      <c r="F31" s="10">
        <v>1.05</v>
      </c>
      <c r="G31" s="10">
        <f>F31*AM31*12</f>
        <v>29671.739999999998</v>
      </c>
      <c r="H31" s="9">
        <v>0.08</v>
      </c>
      <c r="I31" s="9">
        <v>0.08</v>
      </c>
      <c r="J31" s="9">
        <f t="shared" si="0"/>
        <v>4521.4080000000004</v>
      </c>
      <c r="K31" s="6">
        <v>0.4</v>
      </c>
      <c r="L31" s="9">
        <v>0.4</v>
      </c>
      <c r="M31" s="9">
        <v>0.42</v>
      </c>
      <c r="N31" s="9">
        <v>0.5</v>
      </c>
      <c r="O31" s="9">
        <v>0.36</v>
      </c>
      <c r="P31" s="9">
        <f t="shared" si="1"/>
        <v>58778.304000000004</v>
      </c>
      <c r="Q31" s="9">
        <v>0.5</v>
      </c>
      <c r="R31" s="9">
        <f t="shared" si="2"/>
        <v>14129.400000000001</v>
      </c>
      <c r="S31" s="9">
        <v>0.4</v>
      </c>
      <c r="T31" s="9">
        <f t="shared" si="3"/>
        <v>11303.52</v>
      </c>
      <c r="U31" s="9">
        <v>2.8400000000000003</v>
      </c>
      <c r="V31" s="9">
        <f t="shared" si="4"/>
        <v>80254.992000000013</v>
      </c>
      <c r="W31" s="9">
        <v>1.7</v>
      </c>
      <c r="X31" s="9">
        <f t="shared" si="5"/>
        <v>48039.96</v>
      </c>
      <c r="Y31" s="9">
        <v>0.25</v>
      </c>
      <c r="Z31" s="9">
        <f t="shared" si="6"/>
        <v>7064.7000000000007</v>
      </c>
      <c r="AA31" s="6"/>
      <c r="AB31" s="6">
        <f t="shared" si="7"/>
        <v>0</v>
      </c>
      <c r="AC31" s="13">
        <v>8.2650363072741942E-2</v>
      </c>
      <c r="AD31" s="7">
        <f t="shared" si="8"/>
        <v>2335.6000800000002</v>
      </c>
      <c r="AE31" s="13">
        <v>0.5080437935912353</v>
      </c>
      <c r="AF31" s="7">
        <f t="shared" si="9"/>
        <v>14356.707954336001</v>
      </c>
      <c r="AG31" s="13">
        <v>0.17115347912862541</v>
      </c>
      <c r="AH31" s="7">
        <f t="shared" si="10"/>
        <v>4836.5919359999998</v>
      </c>
      <c r="AI31" s="13">
        <v>1.4254789247951083</v>
      </c>
      <c r="AJ31" s="7">
        <f t="shared" si="11"/>
        <v>40282.323840000012</v>
      </c>
      <c r="AK31" s="7">
        <f>AB31+Z31+X31+V31+T31+R31+P31+J31+G31+E31</f>
        <v>395058.02399999998</v>
      </c>
      <c r="AL31" s="35">
        <v>13.98</v>
      </c>
      <c r="AM31" s="6">
        <v>2354.9</v>
      </c>
      <c r="AN31" s="2"/>
      <c r="AO31" s="2"/>
      <c r="AP31" s="30">
        <f t="shared" si="12"/>
        <v>395058.02399999998</v>
      </c>
      <c r="AQ31" s="30">
        <f t="shared" si="13"/>
        <v>0</v>
      </c>
      <c r="AR31" s="2"/>
    </row>
    <row r="32" spans="1:131" s="11" customFormat="1" ht="31.5" customHeight="1" x14ac:dyDescent="0.2">
      <c r="A32" s="5">
        <v>28</v>
      </c>
      <c r="B32" s="16" t="s">
        <v>42</v>
      </c>
      <c r="C32" s="15" t="s">
        <v>64</v>
      </c>
      <c r="D32" s="9">
        <v>5</v>
      </c>
      <c r="E32" s="9">
        <f>D32*AM32*12</f>
        <v>177432</v>
      </c>
      <c r="F32" s="10">
        <v>1.03</v>
      </c>
      <c r="G32" s="10">
        <f>F32*AM32*12</f>
        <v>36550.991999999998</v>
      </c>
      <c r="H32" s="9">
        <v>0.08</v>
      </c>
      <c r="I32" s="9">
        <v>0.08</v>
      </c>
      <c r="J32" s="9">
        <f t="shared" si="0"/>
        <v>5677.8239999999996</v>
      </c>
      <c r="K32" s="6">
        <v>0.4</v>
      </c>
      <c r="L32" s="9">
        <v>0.4</v>
      </c>
      <c r="M32" s="9">
        <v>0.5</v>
      </c>
      <c r="N32" s="9">
        <v>0.5</v>
      </c>
      <c r="O32" s="9">
        <v>0.36</v>
      </c>
      <c r="P32" s="9">
        <f t="shared" si="1"/>
        <v>76650.623999999996</v>
      </c>
      <c r="Q32" s="9">
        <v>0.5</v>
      </c>
      <c r="R32" s="9">
        <f t="shared" si="2"/>
        <v>17743.199999999997</v>
      </c>
      <c r="S32" s="9">
        <v>0.4</v>
      </c>
      <c r="T32" s="9">
        <f t="shared" si="3"/>
        <v>14194.559999999998</v>
      </c>
      <c r="U32" s="9">
        <v>2.65</v>
      </c>
      <c r="V32" s="9">
        <f t="shared" si="4"/>
        <v>94038.959999999992</v>
      </c>
      <c r="W32" s="9">
        <v>1.67</v>
      </c>
      <c r="X32" s="9">
        <f t="shared" si="5"/>
        <v>59262.287999999993</v>
      </c>
      <c r="Y32" s="9">
        <v>0.18</v>
      </c>
      <c r="Z32" s="9">
        <f t="shared" si="6"/>
        <v>6387.5519999999997</v>
      </c>
      <c r="AA32" s="6"/>
      <c r="AB32" s="6">
        <f t="shared" si="7"/>
        <v>0</v>
      </c>
      <c r="AC32" s="13">
        <v>5.9432228002425556E-2</v>
      </c>
      <c r="AD32" s="7">
        <f t="shared" si="8"/>
        <v>2109.0358157852743</v>
      </c>
      <c r="AE32" s="13">
        <v>0.39075384108767119</v>
      </c>
      <c r="AF32" s="7">
        <f t="shared" si="9"/>
        <v>13866.447106373533</v>
      </c>
      <c r="AG32" s="13">
        <v>0.12307305396865925</v>
      </c>
      <c r="AH32" s="7">
        <f t="shared" si="10"/>
        <v>4367.4196223534291</v>
      </c>
      <c r="AI32" s="13">
        <v>0.97463476845498365</v>
      </c>
      <c r="AJ32" s="7">
        <f t="shared" si="11"/>
        <v>34586.279247300932</v>
      </c>
      <c r="AK32" s="7">
        <f>AB32+Z32+X32+V32+T32+R32+P32+J32+G32+E32</f>
        <v>487938</v>
      </c>
      <c r="AL32" s="35">
        <v>13.750000000000002</v>
      </c>
      <c r="AM32" s="6">
        <v>2957.2</v>
      </c>
      <c r="AN32" s="2"/>
      <c r="AO32" s="2"/>
      <c r="AP32" s="30">
        <f t="shared" si="12"/>
        <v>487938</v>
      </c>
      <c r="AQ32" s="30">
        <f t="shared" si="13"/>
        <v>0</v>
      </c>
      <c r="AR32" s="2"/>
    </row>
    <row r="33" spans="1:44" s="11" customFormat="1" ht="31.5" customHeight="1" x14ac:dyDescent="0.2">
      <c r="A33" s="5">
        <v>29</v>
      </c>
      <c r="B33" s="16" t="s">
        <v>42</v>
      </c>
      <c r="C33" s="15" t="s">
        <v>65</v>
      </c>
      <c r="D33" s="9">
        <v>5</v>
      </c>
      <c r="E33" s="9">
        <f>D33*AM33*12</f>
        <v>138444</v>
      </c>
      <c r="F33" s="10">
        <v>1.05</v>
      </c>
      <c r="G33" s="10">
        <f>F33*AM33*12</f>
        <v>29073.239999999998</v>
      </c>
      <c r="H33" s="9">
        <v>0.08</v>
      </c>
      <c r="I33" s="9">
        <v>0.08</v>
      </c>
      <c r="J33" s="9">
        <f t="shared" si="0"/>
        <v>4430.2080000000005</v>
      </c>
      <c r="K33" s="6">
        <v>0.5</v>
      </c>
      <c r="L33" s="9">
        <v>0.5</v>
      </c>
      <c r="M33" s="9">
        <v>0.6</v>
      </c>
      <c r="N33" s="9">
        <v>0.6</v>
      </c>
      <c r="O33" s="9">
        <v>0.5</v>
      </c>
      <c r="P33" s="9">
        <f t="shared" si="1"/>
        <v>74759.760000000009</v>
      </c>
      <c r="Q33" s="9">
        <v>0.5</v>
      </c>
      <c r="R33" s="9">
        <f t="shared" si="2"/>
        <v>13844.400000000001</v>
      </c>
      <c r="S33" s="9">
        <v>0.4</v>
      </c>
      <c r="T33" s="9">
        <f t="shared" si="3"/>
        <v>11075.52</v>
      </c>
      <c r="U33" s="9">
        <v>2.25</v>
      </c>
      <c r="V33" s="9">
        <f t="shared" si="4"/>
        <v>62299.8</v>
      </c>
      <c r="W33" s="9">
        <v>1.7</v>
      </c>
      <c r="X33" s="9">
        <f t="shared" si="5"/>
        <v>47070.96</v>
      </c>
      <c r="Y33" s="9">
        <v>0.24</v>
      </c>
      <c r="Z33" s="9">
        <f t="shared" si="6"/>
        <v>6645.3119999999999</v>
      </c>
      <c r="AA33" s="6"/>
      <c r="AB33" s="6">
        <f t="shared" si="7"/>
        <v>0</v>
      </c>
      <c r="AC33" s="13">
        <v>8.5188322520852622E-2</v>
      </c>
      <c r="AD33" s="7">
        <f t="shared" si="8"/>
        <v>2358.7624246153841</v>
      </c>
      <c r="AE33" s="13">
        <v>0.52364438502316946</v>
      </c>
      <c r="AF33" s="7">
        <f t="shared" si="9"/>
        <v>14499.084648029535</v>
      </c>
      <c r="AG33" s="13">
        <v>0.17640911955514363</v>
      </c>
      <c r="AH33" s="7">
        <f t="shared" si="10"/>
        <v>4884.556829538461</v>
      </c>
      <c r="AI33" s="13">
        <v>1.6571307439548402</v>
      </c>
      <c r="AJ33" s="7">
        <f t="shared" si="11"/>
        <v>45883.96174321678</v>
      </c>
      <c r="AK33" s="7">
        <f>AB33+Z33+X33+V33+T33+R33+P33+J33+G33+E33</f>
        <v>387643.2</v>
      </c>
      <c r="AL33" s="35">
        <v>14</v>
      </c>
      <c r="AM33" s="6">
        <v>2307.4</v>
      </c>
      <c r="AN33" s="2"/>
      <c r="AO33" s="2"/>
      <c r="AP33" s="30">
        <f t="shared" si="12"/>
        <v>387643.2</v>
      </c>
      <c r="AQ33" s="30">
        <f t="shared" si="13"/>
        <v>0</v>
      </c>
      <c r="AR33" s="2"/>
    </row>
    <row r="34" spans="1:44" s="11" customFormat="1" ht="31.5" customHeight="1" x14ac:dyDescent="0.2">
      <c r="A34" s="5">
        <v>30</v>
      </c>
      <c r="B34" s="16" t="s">
        <v>42</v>
      </c>
      <c r="C34" s="15" t="s">
        <v>66</v>
      </c>
      <c r="D34" s="9">
        <v>5</v>
      </c>
      <c r="E34" s="9">
        <f>D34*AM34*12</f>
        <v>166356</v>
      </c>
      <c r="F34" s="10">
        <v>1.05</v>
      </c>
      <c r="G34" s="10">
        <f>F34*AM34*12</f>
        <v>34934.76</v>
      </c>
      <c r="H34" s="9">
        <v>0.08</v>
      </c>
      <c r="I34" s="9">
        <v>0.08</v>
      </c>
      <c r="J34" s="9">
        <f t="shared" si="0"/>
        <v>5323.3919999999998</v>
      </c>
      <c r="K34" s="9">
        <v>0.4</v>
      </c>
      <c r="L34" s="9">
        <v>0.4</v>
      </c>
      <c r="M34" s="9">
        <v>0.5</v>
      </c>
      <c r="N34" s="9">
        <v>0.5</v>
      </c>
      <c r="O34" s="9">
        <v>0.4</v>
      </c>
      <c r="P34" s="9">
        <f t="shared" si="1"/>
        <v>73196.639999999999</v>
      </c>
      <c r="Q34" s="9">
        <v>0</v>
      </c>
      <c r="R34" s="9">
        <f t="shared" si="2"/>
        <v>0</v>
      </c>
      <c r="S34" s="9">
        <v>0.4</v>
      </c>
      <c r="T34" s="9">
        <f t="shared" si="3"/>
        <v>13308.48</v>
      </c>
      <c r="U34" s="9">
        <v>3.04</v>
      </c>
      <c r="V34" s="9">
        <f t="shared" si="4"/>
        <v>101144.448</v>
      </c>
      <c r="W34" s="9">
        <v>1.7</v>
      </c>
      <c r="X34" s="9">
        <f t="shared" si="5"/>
        <v>56561.04</v>
      </c>
      <c r="Y34" s="9"/>
      <c r="Z34" s="9">
        <f t="shared" si="6"/>
        <v>0</v>
      </c>
      <c r="AA34" s="6"/>
      <c r="AB34" s="6">
        <f t="shared" si="7"/>
        <v>0</v>
      </c>
      <c r="AC34" s="13">
        <v>0.14848226574334561</v>
      </c>
      <c r="AD34" s="7">
        <f t="shared" si="8"/>
        <v>4940.1831600000005</v>
      </c>
      <c r="AE34" s="13">
        <v>0.97623827379052175</v>
      </c>
      <c r="AF34" s="7">
        <f t="shared" si="9"/>
        <v>32480.61885493921</v>
      </c>
      <c r="AG34" s="13">
        <v>0.30747906513741619</v>
      </c>
      <c r="AH34" s="7">
        <f t="shared" si="10"/>
        <v>10230.197472</v>
      </c>
      <c r="AI34" s="13">
        <v>1.5802210776888119</v>
      </c>
      <c r="AJ34" s="7">
        <f t="shared" si="11"/>
        <v>52575.851519999997</v>
      </c>
      <c r="AK34" s="7">
        <f>AB34+Z34+X34+V34+T34+R34+P34+J34+G34+E34</f>
        <v>450824.76</v>
      </c>
      <c r="AL34" s="35">
        <v>13.55</v>
      </c>
      <c r="AM34" s="6">
        <v>2772.6</v>
      </c>
      <c r="AN34" s="2"/>
      <c r="AO34" s="2"/>
      <c r="AP34" s="30">
        <f t="shared" si="12"/>
        <v>450824.76</v>
      </c>
      <c r="AQ34" s="30">
        <f t="shared" si="13"/>
        <v>0</v>
      </c>
      <c r="AR34" s="2"/>
    </row>
    <row r="35" spans="1:44" s="11" customFormat="1" ht="31.5" customHeight="1" x14ac:dyDescent="0.2">
      <c r="A35" s="5">
        <v>31</v>
      </c>
      <c r="B35" s="16" t="s">
        <v>42</v>
      </c>
      <c r="C35" s="15" t="s">
        <v>67</v>
      </c>
      <c r="D35" s="9">
        <v>5</v>
      </c>
      <c r="E35" s="9">
        <f>D35*AM35*12</f>
        <v>205752</v>
      </c>
      <c r="F35" s="10">
        <v>1.05</v>
      </c>
      <c r="G35" s="10">
        <f>F35*AM35*12</f>
        <v>43207.92</v>
      </c>
      <c r="H35" s="9">
        <v>0.08</v>
      </c>
      <c r="I35" s="9">
        <v>0.08</v>
      </c>
      <c r="J35" s="9">
        <f t="shared" si="0"/>
        <v>6584.0640000000003</v>
      </c>
      <c r="K35" s="6">
        <v>0.4</v>
      </c>
      <c r="L35" s="9">
        <v>0.4</v>
      </c>
      <c r="M35" s="9">
        <v>0.5</v>
      </c>
      <c r="N35" s="9">
        <v>0.5</v>
      </c>
      <c r="O35" s="9">
        <v>0.4</v>
      </c>
      <c r="P35" s="9">
        <f t="shared" si="1"/>
        <v>90530.880000000005</v>
      </c>
      <c r="Q35" s="9">
        <v>0.5</v>
      </c>
      <c r="R35" s="9">
        <f t="shared" si="2"/>
        <v>20575.199999999997</v>
      </c>
      <c r="S35" s="9">
        <v>0.4</v>
      </c>
      <c r="T35" s="9">
        <f t="shared" si="3"/>
        <v>16460.16</v>
      </c>
      <c r="U35" s="9">
        <v>2.6399999999999997</v>
      </c>
      <c r="V35" s="9">
        <f t="shared" si="4"/>
        <v>108637.05599999998</v>
      </c>
      <c r="W35" s="9">
        <v>1.62</v>
      </c>
      <c r="X35" s="9">
        <f t="shared" si="5"/>
        <v>66663.648000000001</v>
      </c>
      <c r="Y35" s="9">
        <v>0.16</v>
      </c>
      <c r="Z35" s="9">
        <f t="shared" si="6"/>
        <v>6584.0640000000003</v>
      </c>
      <c r="AA35" s="6"/>
      <c r="AB35" s="6">
        <f t="shared" si="7"/>
        <v>0</v>
      </c>
      <c r="AC35" s="13">
        <v>9.6114484233030442E-2</v>
      </c>
      <c r="AD35" s="7">
        <f t="shared" si="8"/>
        <v>3955.1494719828952</v>
      </c>
      <c r="AE35" s="13">
        <v>0.63041401911884998</v>
      </c>
      <c r="AF35" s="7">
        <f t="shared" si="9"/>
        <v>25941.789052348322</v>
      </c>
      <c r="AG35" s="13">
        <v>0.19903516160792142</v>
      </c>
      <c r="AH35" s="7">
        <f t="shared" si="10"/>
        <v>8190.3765142306092</v>
      </c>
      <c r="AI35" s="13">
        <v>1.064148009789305</v>
      </c>
      <c r="AJ35" s="7">
        <f t="shared" si="11"/>
        <v>43790.116262033815</v>
      </c>
      <c r="AK35" s="7">
        <f>AB35+Z35+X35+V35+T35+R35+P35+J35+G35+E35</f>
        <v>564994.99199999997</v>
      </c>
      <c r="AL35" s="35">
        <v>13.730000000000004</v>
      </c>
      <c r="AM35" s="6">
        <v>3429.2</v>
      </c>
      <c r="AN35" s="2"/>
      <c r="AO35" s="2"/>
      <c r="AP35" s="30">
        <f t="shared" si="12"/>
        <v>564994.99200000009</v>
      </c>
      <c r="AQ35" s="30">
        <f t="shared" si="13"/>
        <v>0</v>
      </c>
      <c r="AR35" s="2"/>
    </row>
    <row r="36" spans="1:44" s="11" customFormat="1" ht="31.5" customHeight="1" x14ac:dyDescent="0.2">
      <c r="A36" s="5">
        <v>32</v>
      </c>
      <c r="B36" s="14" t="s">
        <v>42</v>
      </c>
      <c r="C36" s="17" t="s">
        <v>68</v>
      </c>
      <c r="D36" s="9">
        <v>5</v>
      </c>
      <c r="E36" s="9">
        <f>D36*AM36*12</f>
        <v>188382</v>
      </c>
      <c r="F36" s="10">
        <v>1.04</v>
      </c>
      <c r="G36" s="10">
        <f>F36*AM36*12</f>
        <v>39183.455999999998</v>
      </c>
      <c r="H36" s="9">
        <v>0.08</v>
      </c>
      <c r="I36" s="9">
        <v>0.08</v>
      </c>
      <c r="J36" s="9">
        <f t="shared" si="0"/>
        <v>6028.2240000000002</v>
      </c>
      <c r="K36" s="6">
        <v>0.4</v>
      </c>
      <c r="L36" s="9">
        <v>0.4</v>
      </c>
      <c r="M36" s="9">
        <v>0.4</v>
      </c>
      <c r="N36" s="9">
        <v>0.4</v>
      </c>
      <c r="O36" s="9">
        <v>0.4</v>
      </c>
      <c r="P36" s="9">
        <f t="shared" si="1"/>
        <v>75352.799999999988</v>
      </c>
      <c r="Q36" s="9">
        <v>0.5</v>
      </c>
      <c r="R36" s="9">
        <f t="shared" si="2"/>
        <v>18838.199999999997</v>
      </c>
      <c r="S36" s="9">
        <v>0.3</v>
      </c>
      <c r="T36" s="9">
        <f t="shared" si="3"/>
        <v>11302.919999999998</v>
      </c>
      <c r="U36" s="9">
        <v>2.96</v>
      </c>
      <c r="V36" s="9">
        <f t="shared" si="4"/>
        <v>111522.14399999999</v>
      </c>
      <c r="W36" s="9">
        <v>1.69</v>
      </c>
      <c r="X36" s="9">
        <f t="shared" si="5"/>
        <v>63673.115999999995</v>
      </c>
      <c r="Y36" s="9">
        <v>0.88</v>
      </c>
      <c r="Z36" s="9">
        <f t="shared" si="6"/>
        <v>33155.231999999996</v>
      </c>
      <c r="AA36" s="6"/>
      <c r="AB36" s="6">
        <f t="shared" si="7"/>
        <v>0</v>
      </c>
      <c r="AC36" s="13">
        <v>5.924517947574609E-2</v>
      </c>
      <c r="AD36" s="7">
        <f t="shared" si="8"/>
        <v>2232.1450800000002</v>
      </c>
      <c r="AE36" s="13">
        <v>0.38952403812173142</v>
      </c>
      <c r="AF36" s="7">
        <f t="shared" si="9"/>
        <v>14675.8634698896</v>
      </c>
      <c r="AG36" s="13">
        <v>0.12268571137369814</v>
      </c>
      <c r="AH36" s="7">
        <f t="shared" si="10"/>
        <v>4622.3559360000008</v>
      </c>
      <c r="AI36" s="13">
        <v>0.88757652004968635</v>
      </c>
      <c r="AJ36" s="7">
        <f t="shared" si="11"/>
        <v>33440.688000000002</v>
      </c>
      <c r="AK36" s="7">
        <f>AB36+Z36+X36+V36+T36+R36+P36+J36+G36+E36</f>
        <v>547438.09199999995</v>
      </c>
      <c r="AL36" s="35">
        <v>14.530000000000001</v>
      </c>
      <c r="AM36" s="6">
        <v>3139.7</v>
      </c>
      <c r="AN36" s="2"/>
      <c r="AO36" s="2"/>
      <c r="AP36" s="30">
        <f t="shared" si="12"/>
        <v>547438.09199999995</v>
      </c>
      <c r="AQ36" s="30">
        <f t="shared" si="13"/>
        <v>0</v>
      </c>
      <c r="AR36" s="2"/>
    </row>
    <row r="37" spans="1:44" s="11" customFormat="1" ht="31.5" customHeight="1" x14ac:dyDescent="0.2">
      <c r="A37" s="5">
        <v>33</v>
      </c>
      <c r="B37" s="14" t="s">
        <v>101</v>
      </c>
      <c r="C37" s="17">
        <v>5</v>
      </c>
      <c r="D37" s="9">
        <v>5</v>
      </c>
      <c r="E37" s="9">
        <f>D37*AM37*12</f>
        <v>105582</v>
      </c>
      <c r="F37" s="10">
        <v>1.21</v>
      </c>
      <c r="G37" s="10">
        <f>F37*AM37*12</f>
        <v>25550.844000000001</v>
      </c>
      <c r="H37" s="9">
        <v>0.08</v>
      </c>
      <c r="I37" s="9">
        <v>0.08</v>
      </c>
      <c r="J37" s="9">
        <f t="shared" si="0"/>
        <v>3378.6240000000003</v>
      </c>
      <c r="K37" s="6">
        <v>0.5</v>
      </c>
      <c r="L37" s="9">
        <v>0.5</v>
      </c>
      <c r="M37" s="9">
        <v>0.5</v>
      </c>
      <c r="N37" s="9">
        <v>0.52</v>
      </c>
      <c r="O37" s="9">
        <v>0.5</v>
      </c>
      <c r="P37" s="9">
        <f t="shared" si="1"/>
        <v>53213.328000000009</v>
      </c>
      <c r="Q37" s="9">
        <v>0.5</v>
      </c>
      <c r="R37" s="9">
        <f t="shared" si="2"/>
        <v>10558.2</v>
      </c>
      <c r="S37" s="9">
        <v>0.4</v>
      </c>
      <c r="T37" s="9">
        <f t="shared" si="3"/>
        <v>8446.5600000000013</v>
      </c>
      <c r="U37" s="9">
        <v>2.2400000000000002</v>
      </c>
      <c r="V37" s="9">
        <f t="shared" si="4"/>
        <v>47300.736000000004</v>
      </c>
      <c r="W37" s="9">
        <v>1.9</v>
      </c>
      <c r="X37" s="9">
        <f t="shared" si="5"/>
        <v>40121.159999999996</v>
      </c>
      <c r="Y37" s="9"/>
      <c r="Z37" s="9">
        <f t="shared" si="6"/>
        <v>0</v>
      </c>
      <c r="AA37" s="6"/>
      <c r="AB37" s="6">
        <f t="shared" si="7"/>
        <v>0</v>
      </c>
      <c r="AC37" s="13">
        <v>5.5224600784224587E-2</v>
      </c>
      <c r="AD37" s="7">
        <f t="shared" si="8"/>
        <v>1166.1447600000001</v>
      </c>
      <c r="AE37" s="13">
        <v>0.3630896165980565</v>
      </c>
      <c r="AF37" s="7">
        <f t="shared" si="9"/>
        <v>7667.1455799312007</v>
      </c>
      <c r="AG37" s="13">
        <v>0.11435984315508327</v>
      </c>
      <c r="AH37" s="7">
        <f t="shared" si="10"/>
        <v>2414.8681920000004</v>
      </c>
      <c r="AI37" s="13">
        <v>1.8908438938455419</v>
      </c>
      <c r="AJ37" s="7">
        <f t="shared" si="11"/>
        <v>39927.816000000006</v>
      </c>
      <c r="AK37" s="7">
        <f>AB37+Z37+X37+V37+T37+R37+P37+J37+G37+E37</f>
        <v>294151.45200000005</v>
      </c>
      <c r="AL37" s="35">
        <v>13.930000000000001</v>
      </c>
      <c r="AM37" s="6">
        <v>1759.7</v>
      </c>
      <c r="AN37" s="2"/>
      <c r="AO37" s="2"/>
      <c r="AP37" s="30">
        <f t="shared" si="12"/>
        <v>294151.45200000005</v>
      </c>
      <c r="AQ37" s="30">
        <f t="shared" si="13"/>
        <v>0</v>
      </c>
      <c r="AR37" s="2"/>
    </row>
    <row r="38" spans="1:44" s="11" customFormat="1" ht="31.5" customHeight="1" x14ac:dyDescent="0.2">
      <c r="A38" s="5">
        <v>34</v>
      </c>
      <c r="B38" s="14" t="s">
        <v>35</v>
      </c>
      <c r="C38" s="15">
        <v>18</v>
      </c>
      <c r="D38" s="9">
        <v>5</v>
      </c>
      <c r="E38" s="9">
        <f>D38*AM38*12</f>
        <v>154842</v>
      </c>
      <c r="F38" s="10">
        <v>1.5</v>
      </c>
      <c r="G38" s="10">
        <f>F38*AM38*12</f>
        <v>46452.6</v>
      </c>
      <c r="H38" s="9">
        <v>0.08</v>
      </c>
      <c r="I38" s="9">
        <v>0.08</v>
      </c>
      <c r="J38" s="9">
        <f t="shared" si="0"/>
        <v>4954.9439999999995</v>
      </c>
      <c r="K38" s="6">
        <v>0.5</v>
      </c>
      <c r="L38" s="6">
        <v>0.5</v>
      </c>
      <c r="M38" s="6">
        <v>0.5</v>
      </c>
      <c r="N38" s="6">
        <v>0.5</v>
      </c>
      <c r="O38" s="9">
        <v>0.46</v>
      </c>
      <c r="P38" s="9">
        <f t="shared" si="1"/>
        <v>76182.263999999996</v>
      </c>
      <c r="Q38" s="9">
        <v>0.54</v>
      </c>
      <c r="R38" s="9">
        <f t="shared" si="2"/>
        <v>16722.936000000002</v>
      </c>
      <c r="S38" s="9">
        <v>0.43</v>
      </c>
      <c r="T38" s="9">
        <f t="shared" si="3"/>
        <v>13316.411999999997</v>
      </c>
      <c r="U38" s="9">
        <v>1.9</v>
      </c>
      <c r="V38" s="9">
        <f t="shared" si="4"/>
        <v>58839.959999999992</v>
      </c>
      <c r="W38" s="9">
        <v>2.8</v>
      </c>
      <c r="X38" s="9">
        <f t="shared" si="5"/>
        <v>86711.51999999999</v>
      </c>
      <c r="Y38" s="9"/>
      <c r="Z38" s="9">
        <f t="shared" si="6"/>
        <v>0</v>
      </c>
      <c r="AA38" s="5"/>
      <c r="AB38" s="6">
        <f t="shared" si="7"/>
        <v>0</v>
      </c>
      <c r="AC38" s="13">
        <v>4.494822153258534E-2</v>
      </c>
      <c r="AD38" s="7">
        <f t="shared" si="8"/>
        <v>1391.9745037097159</v>
      </c>
      <c r="AE38" s="13">
        <v>0.27629237348293145</v>
      </c>
      <c r="AF38" s="7">
        <f t="shared" si="9"/>
        <v>8556.3327389688129</v>
      </c>
      <c r="AG38" s="13">
        <v>9.3079379326808306E-2</v>
      </c>
      <c r="AH38" s="7">
        <f t="shared" si="10"/>
        <v>2882.5194507443302</v>
      </c>
      <c r="AI38" s="13">
        <v>0.3617462878968728</v>
      </c>
      <c r="AJ38" s="7">
        <f t="shared" si="11"/>
        <v>11202.703742105514</v>
      </c>
      <c r="AK38" s="7">
        <f>AB38+Z38+X38+V38+T38+R38+P38+J38+G38+E38</f>
        <v>458022.63599999994</v>
      </c>
      <c r="AL38" s="35">
        <v>14.79</v>
      </c>
      <c r="AM38" s="6">
        <v>2580.6999999999998</v>
      </c>
      <c r="AP38" s="30">
        <f t="shared" si="12"/>
        <v>458022.63599999994</v>
      </c>
      <c r="AQ38" s="30">
        <f t="shared" si="13"/>
        <v>0</v>
      </c>
    </row>
    <row r="39" spans="1:44" ht="31.5" customHeight="1" x14ac:dyDescent="0.2">
      <c r="A39" s="5">
        <v>35</v>
      </c>
      <c r="B39" s="14" t="s">
        <v>75</v>
      </c>
      <c r="C39" s="15" t="s">
        <v>76</v>
      </c>
      <c r="D39" s="9">
        <v>5</v>
      </c>
      <c r="E39" s="9">
        <f>D39*AM39*12</f>
        <v>285144</v>
      </c>
      <c r="F39" s="10">
        <v>1.3</v>
      </c>
      <c r="G39" s="10">
        <f>F39*AM39*12</f>
        <v>74137.440000000002</v>
      </c>
      <c r="H39" s="9">
        <v>0.08</v>
      </c>
      <c r="I39" s="9">
        <v>0.08</v>
      </c>
      <c r="J39" s="9">
        <f t="shared" si="0"/>
        <v>9124.6079999999984</v>
      </c>
      <c r="K39" s="9">
        <v>0.6</v>
      </c>
      <c r="L39" s="9">
        <v>0.6</v>
      </c>
      <c r="M39" s="9">
        <v>0</v>
      </c>
      <c r="N39" s="9">
        <v>0.7</v>
      </c>
      <c r="O39" s="9">
        <v>0.5</v>
      </c>
      <c r="P39" s="9">
        <f t="shared" si="1"/>
        <v>136869.12</v>
      </c>
      <c r="Q39" s="9">
        <v>0.5</v>
      </c>
      <c r="R39" s="9">
        <f t="shared" si="2"/>
        <v>28514.399999999998</v>
      </c>
      <c r="S39" s="9">
        <v>0.4</v>
      </c>
      <c r="T39" s="9">
        <f t="shared" si="3"/>
        <v>22811.52</v>
      </c>
      <c r="U39" s="9">
        <v>2.84</v>
      </c>
      <c r="V39" s="9">
        <f t="shared" si="4"/>
        <v>161961.79199999999</v>
      </c>
      <c r="W39" s="9">
        <v>2.21</v>
      </c>
      <c r="X39" s="9">
        <f t="shared" si="5"/>
        <v>126033.64799999999</v>
      </c>
      <c r="Y39" s="9">
        <v>0.11</v>
      </c>
      <c r="Z39" s="9">
        <f t="shared" si="6"/>
        <v>6273.1679999999997</v>
      </c>
      <c r="AA39" s="6"/>
      <c r="AB39" s="6">
        <f t="shared" si="7"/>
        <v>0</v>
      </c>
      <c r="AC39" s="13">
        <v>5.7065566871475473E-2</v>
      </c>
      <c r="AD39" s="7">
        <f t="shared" si="8"/>
        <v>3254.3807999999999</v>
      </c>
      <c r="AE39" s="13">
        <v>0</v>
      </c>
      <c r="AF39" s="7">
        <f t="shared" si="9"/>
        <v>0</v>
      </c>
      <c r="AG39" s="13">
        <v>5.9086070196111451E-2</v>
      </c>
      <c r="AH39" s="7">
        <f t="shared" si="10"/>
        <v>3369.6076800000005</v>
      </c>
      <c r="AI39" s="13">
        <v>0.93654571164043454</v>
      </c>
      <c r="AJ39" s="7">
        <f t="shared" si="11"/>
        <v>53410.078080000007</v>
      </c>
      <c r="AK39" s="7">
        <f>AB39+Z39+X39+V39+T39+R39+P39+J39+G39+E39</f>
        <v>850869.696</v>
      </c>
      <c r="AL39" s="35">
        <v>14.919999999999998</v>
      </c>
      <c r="AM39" s="6">
        <v>4752.3999999999996</v>
      </c>
      <c r="AP39" s="30">
        <f t="shared" si="12"/>
        <v>850869.69599999988</v>
      </c>
      <c r="AQ39" s="30">
        <f t="shared" si="13"/>
        <v>0</v>
      </c>
    </row>
    <row r="40" spans="1:44" ht="31.5" customHeight="1" x14ac:dyDescent="0.2">
      <c r="A40" s="5">
        <v>36</v>
      </c>
      <c r="B40" s="14" t="s">
        <v>105</v>
      </c>
      <c r="C40" s="15">
        <v>70</v>
      </c>
      <c r="D40" s="9">
        <v>5</v>
      </c>
      <c r="E40" s="9">
        <f>D40*AM40*12</f>
        <v>143850</v>
      </c>
      <c r="F40" s="6">
        <v>1.3</v>
      </c>
      <c r="G40" s="10">
        <f>F40*AM40*12</f>
        <v>37401</v>
      </c>
      <c r="H40" s="6">
        <v>0.08</v>
      </c>
      <c r="I40" s="6">
        <v>0.08</v>
      </c>
      <c r="J40" s="9">
        <f t="shared" si="0"/>
        <v>4603.2000000000007</v>
      </c>
      <c r="K40" s="6">
        <v>0.4</v>
      </c>
      <c r="L40" s="6">
        <v>0.4</v>
      </c>
      <c r="M40" s="6">
        <v>0.5</v>
      </c>
      <c r="N40" s="6">
        <v>0.5</v>
      </c>
      <c r="O40" s="6">
        <v>0.4</v>
      </c>
      <c r="P40" s="9">
        <f t="shared" si="1"/>
        <v>63294</v>
      </c>
      <c r="Q40" s="9">
        <v>0.5</v>
      </c>
      <c r="R40" s="9">
        <f t="shared" si="2"/>
        <v>14385</v>
      </c>
      <c r="S40" s="9">
        <v>0.4</v>
      </c>
      <c r="T40" s="9">
        <f t="shared" si="3"/>
        <v>11508</v>
      </c>
      <c r="U40" s="9">
        <v>3.06</v>
      </c>
      <c r="V40" s="9">
        <f t="shared" si="4"/>
        <v>88036.200000000012</v>
      </c>
      <c r="W40" s="6">
        <v>2.2000000000000002</v>
      </c>
      <c r="X40" s="9">
        <f t="shared" si="5"/>
        <v>63294</v>
      </c>
      <c r="Y40" s="6">
        <v>1.02</v>
      </c>
      <c r="Z40" s="9">
        <f t="shared" si="6"/>
        <v>29345.399999999998</v>
      </c>
      <c r="AA40" s="6"/>
      <c r="AB40" s="6">
        <f t="shared" si="7"/>
        <v>0</v>
      </c>
      <c r="AC40" s="13">
        <v>6.5379505753500641E-2</v>
      </c>
      <c r="AD40" s="7">
        <f t="shared" si="8"/>
        <v>1880.9683805282134</v>
      </c>
      <c r="AE40" s="13">
        <v>0.41483638626334407</v>
      </c>
      <c r="AF40" s="7">
        <f t="shared" si="9"/>
        <v>11934.84283279641</v>
      </c>
      <c r="AG40" s="13">
        <v>0.13538875641203385</v>
      </c>
      <c r="AH40" s="7">
        <f t="shared" si="10"/>
        <v>3895.1345219742134</v>
      </c>
      <c r="AI40" s="13">
        <v>1.2647072507971719</v>
      </c>
      <c r="AJ40" s="7">
        <f t="shared" si="11"/>
        <v>36385.627605434638</v>
      </c>
      <c r="AK40" s="7">
        <f>AB40+Z40+X40+V40+T40+R40+P40+J40+G40+E40</f>
        <v>455716.8</v>
      </c>
      <c r="AL40" s="35">
        <v>15.840000000000003</v>
      </c>
      <c r="AM40" s="6">
        <v>2397.5</v>
      </c>
      <c r="AP40" s="30">
        <f t="shared" si="12"/>
        <v>455716.8000000001</v>
      </c>
      <c r="AQ40" s="30">
        <f t="shared" si="13"/>
        <v>0</v>
      </c>
    </row>
    <row r="41" spans="1:44" ht="31.5" customHeight="1" x14ac:dyDescent="0.2">
      <c r="A41" s="5">
        <v>37</v>
      </c>
      <c r="B41" s="14" t="s">
        <v>105</v>
      </c>
      <c r="C41" s="15" t="s">
        <v>113</v>
      </c>
      <c r="D41" s="9">
        <v>5</v>
      </c>
      <c r="E41" s="9">
        <f>D41*AM41*12</f>
        <v>187308</v>
      </c>
      <c r="F41" s="10">
        <v>1.05</v>
      </c>
      <c r="G41" s="10">
        <f>F41*AM41*12</f>
        <v>39334.680000000008</v>
      </c>
      <c r="H41" s="9">
        <v>0.08</v>
      </c>
      <c r="I41" s="9">
        <v>0.08</v>
      </c>
      <c r="J41" s="9">
        <f t="shared" si="0"/>
        <v>5993.8560000000007</v>
      </c>
      <c r="K41" s="6">
        <v>0.5</v>
      </c>
      <c r="L41" s="9">
        <v>0.5</v>
      </c>
      <c r="M41" s="9">
        <v>0.5</v>
      </c>
      <c r="N41" s="9">
        <v>0.5</v>
      </c>
      <c r="O41" s="9">
        <v>0.4</v>
      </c>
      <c r="P41" s="9">
        <f t="shared" si="1"/>
        <v>89907.839999999997</v>
      </c>
      <c r="Q41" s="9">
        <v>0.5</v>
      </c>
      <c r="R41" s="9">
        <f t="shared" si="2"/>
        <v>18730.800000000003</v>
      </c>
      <c r="S41" s="9">
        <v>0.4</v>
      </c>
      <c r="T41" s="9">
        <f t="shared" si="3"/>
        <v>14984.640000000003</v>
      </c>
      <c r="U41" s="9">
        <v>2.54</v>
      </c>
      <c r="V41" s="9">
        <f t="shared" si="4"/>
        <v>95152.464000000007</v>
      </c>
      <c r="W41" s="9">
        <v>1.7</v>
      </c>
      <c r="X41" s="9">
        <f t="shared" si="5"/>
        <v>63684.72</v>
      </c>
      <c r="Y41" s="9">
        <v>0.17</v>
      </c>
      <c r="Z41" s="9">
        <f t="shared" si="6"/>
        <v>6368.4719999999998</v>
      </c>
      <c r="AA41" s="6"/>
      <c r="AB41" s="6">
        <f t="shared" si="7"/>
        <v>0</v>
      </c>
      <c r="AC41" s="13">
        <v>5.1617134416543579E-2</v>
      </c>
      <c r="AD41" s="7">
        <f t="shared" si="8"/>
        <v>1933.6604426587892</v>
      </c>
      <c r="AE41" s="13">
        <v>0.33855631045199419</v>
      </c>
      <c r="AF41" s="7">
        <f t="shared" si="9"/>
        <v>12682.861079628427</v>
      </c>
      <c r="AG41" s="13">
        <v>0.10688945347119648</v>
      </c>
      <c r="AH41" s="7">
        <f t="shared" si="10"/>
        <v>4004.2499501565744</v>
      </c>
      <c r="AI41" s="13">
        <v>0.94668899556868524</v>
      </c>
      <c r="AJ41" s="7">
        <f t="shared" si="11"/>
        <v>35464.484476395861</v>
      </c>
      <c r="AK41" s="7">
        <f>AB41+Z41+X41+V41+T41+R41+P41+J41+G41+E41</f>
        <v>521465.47200000001</v>
      </c>
      <c r="AL41" s="35">
        <v>13.92</v>
      </c>
      <c r="AM41" s="6">
        <v>3121.8</v>
      </c>
      <c r="AP41" s="30">
        <f t="shared" si="12"/>
        <v>521465.47200000007</v>
      </c>
      <c r="AQ41" s="30">
        <f t="shared" si="13"/>
        <v>0</v>
      </c>
    </row>
    <row r="42" spans="1:44" ht="31.5" customHeight="1" x14ac:dyDescent="0.2">
      <c r="A42" s="5">
        <v>38</v>
      </c>
      <c r="B42" s="16" t="s">
        <v>105</v>
      </c>
      <c r="C42" s="15">
        <v>138</v>
      </c>
      <c r="D42" s="9">
        <v>5</v>
      </c>
      <c r="E42" s="9">
        <f>D42*AM42*12</f>
        <v>160782</v>
      </c>
      <c r="F42" s="10">
        <v>1.32</v>
      </c>
      <c r="G42" s="10">
        <f>F42*AM42*12</f>
        <v>42446.447999999997</v>
      </c>
      <c r="H42" s="9">
        <v>0.08</v>
      </c>
      <c r="I42" s="9">
        <v>0.08</v>
      </c>
      <c r="J42" s="9">
        <f t="shared" si="0"/>
        <v>5145.0239999999994</v>
      </c>
      <c r="K42" s="6">
        <v>0.5</v>
      </c>
      <c r="L42" s="9">
        <v>0.5</v>
      </c>
      <c r="M42" s="9">
        <v>0.5</v>
      </c>
      <c r="N42" s="9">
        <v>0.5</v>
      </c>
      <c r="O42" s="9">
        <v>0.4</v>
      </c>
      <c r="P42" s="9">
        <f t="shared" si="1"/>
        <v>77175.360000000001</v>
      </c>
      <c r="Q42" s="9">
        <v>0.5</v>
      </c>
      <c r="R42" s="9">
        <f t="shared" si="2"/>
        <v>16078.199999999999</v>
      </c>
      <c r="S42" s="9">
        <v>0.5</v>
      </c>
      <c r="T42" s="9">
        <f t="shared" si="3"/>
        <v>16078.199999999999</v>
      </c>
      <c r="U42" s="9">
        <v>2.84</v>
      </c>
      <c r="V42" s="9">
        <f t="shared" si="4"/>
        <v>91324.175999999992</v>
      </c>
      <c r="W42" s="9">
        <v>2.25</v>
      </c>
      <c r="X42" s="9">
        <f t="shared" si="5"/>
        <v>72351.899999999994</v>
      </c>
      <c r="Y42" s="9"/>
      <c r="Z42" s="9">
        <f t="shared" si="6"/>
        <v>0</v>
      </c>
      <c r="AA42" s="6"/>
      <c r="AB42" s="6">
        <f t="shared" si="7"/>
        <v>0</v>
      </c>
      <c r="AC42" s="13">
        <v>6.9595432324513928E-2</v>
      </c>
      <c r="AD42" s="7">
        <f t="shared" si="8"/>
        <v>2237.9385599999996</v>
      </c>
      <c r="AE42" s="13">
        <v>0.45647580127088855</v>
      </c>
      <c r="AF42" s="7">
        <f t="shared" si="9"/>
        <v>14678.618455987202</v>
      </c>
      <c r="AG42" s="13">
        <v>0.14411915363660111</v>
      </c>
      <c r="AH42" s="7">
        <f t="shared" si="10"/>
        <v>4634.3531519999997</v>
      </c>
      <c r="AI42" s="13">
        <v>0.36437637048923394</v>
      </c>
      <c r="AJ42" s="7">
        <f t="shared" si="11"/>
        <v>11717.032320000002</v>
      </c>
      <c r="AK42" s="7">
        <f>AB42+Z42+X42+V42+T42+R42+P42+J42+G42+E42</f>
        <v>481381.30799999996</v>
      </c>
      <c r="AL42" s="35">
        <v>14.97</v>
      </c>
      <c r="AM42" s="6">
        <v>2679.7</v>
      </c>
      <c r="AP42" s="30">
        <f t="shared" si="12"/>
        <v>481381.30799999996</v>
      </c>
      <c r="AQ42" s="30">
        <f t="shared" si="13"/>
        <v>0</v>
      </c>
    </row>
    <row r="43" spans="1:44" ht="31.5" customHeight="1" x14ac:dyDescent="0.2">
      <c r="A43" s="5">
        <v>39</v>
      </c>
      <c r="B43" s="16" t="s">
        <v>105</v>
      </c>
      <c r="C43" s="15">
        <v>184</v>
      </c>
      <c r="D43" s="9">
        <v>5</v>
      </c>
      <c r="E43" s="9">
        <f>D43*AM43*12</f>
        <v>91974</v>
      </c>
      <c r="F43" s="10">
        <v>1.32</v>
      </c>
      <c r="G43" s="10">
        <f>F43*AM43*12</f>
        <v>24281.136000000002</v>
      </c>
      <c r="H43" s="9">
        <v>0.08</v>
      </c>
      <c r="I43" s="9">
        <v>0.08</v>
      </c>
      <c r="J43" s="9">
        <f t="shared" si="0"/>
        <v>2943.1680000000001</v>
      </c>
      <c r="K43" s="6">
        <v>0.5</v>
      </c>
      <c r="L43" s="9">
        <v>0.5</v>
      </c>
      <c r="M43" s="9">
        <v>0.5</v>
      </c>
      <c r="N43" s="9">
        <v>0.5</v>
      </c>
      <c r="O43" s="9">
        <v>0.4</v>
      </c>
      <c r="P43" s="9">
        <f t="shared" si="1"/>
        <v>44147.520000000004</v>
      </c>
      <c r="Q43" s="9">
        <v>0.5</v>
      </c>
      <c r="R43" s="9">
        <f t="shared" si="2"/>
        <v>9197.4000000000015</v>
      </c>
      <c r="S43" s="9">
        <v>0.5</v>
      </c>
      <c r="T43" s="9">
        <f t="shared" si="3"/>
        <v>9197.4000000000015</v>
      </c>
      <c r="U43" s="9">
        <v>2.84</v>
      </c>
      <c r="V43" s="9">
        <f t="shared" si="4"/>
        <v>52241.231999999996</v>
      </c>
      <c r="W43" s="9">
        <v>2.25</v>
      </c>
      <c r="X43" s="9">
        <f t="shared" si="5"/>
        <v>41388.300000000003</v>
      </c>
      <c r="Y43" s="9"/>
      <c r="Z43" s="9">
        <f t="shared" si="6"/>
        <v>0</v>
      </c>
      <c r="AA43" s="6"/>
      <c r="AB43" s="6">
        <f t="shared" si="7"/>
        <v>0</v>
      </c>
      <c r="AC43" s="13">
        <v>4.9924941422802724E-2</v>
      </c>
      <c r="AD43" s="7">
        <f t="shared" si="8"/>
        <v>918.3593124841716</v>
      </c>
      <c r="AE43" s="13">
        <v>0.32745723215155292</v>
      </c>
      <c r="AF43" s="7">
        <f t="shared" si="9"/>
        <v>6023.510293981386</v>
      </c>
      <c r="AG43" s="13">
        <v>0.10338523754922976</v>
      </c>
      <c r="AH43" s="7">
        <f t="shared" si="10"/>
        <v>1901.7507676705718</v>
      </c>
      <c r="AI43" s="13">
        <v>1.1924892766339299</v>
      </c>
      <c r="AJ43" s="7">
        <f t="shared" si="11"/>
        <v>21935.601745825814</v>
      </c>
      <c r="AK43" s="7">
        <f>AB43+Z43+X43+V43+T43+R43+P43+J43+G43+E43</f>
        <v>275370.15600000002</v>
      </c>
      <c r="AL43" s="35">
        <v>14.97</v>
      </c>
      <c r="AM43" s="6">
        <v>1532.9</v>
      </c>
      <c r="AP43" s="30">
        <f t="shared" si="12"/>
        <v>275370.15600000002</v>
      </c>
      <c r="AQ43" s="30">
        <f t="shared" si="13"/>
        <v>0</v>
      </c>
    </row>
    <row r="44" spans="1:44" ht="31.5" customHeight="1" x14ac:dyDescent="0.2">
      <c r="A44" s="5">
        <v>40</v>
      </c>
      <c r="B44" s="16" t="s">
        <v>105</v>
      </c>
      <c r="C44" s="15">
        <v>15</v>
      </c>
      <c r="D44" s="9">
        <v>5</v>
      </c>
      <c r="E44" s="9">
        <f>D44*AM44*12</f>
        <v>84636</v>
      </c>
      <c r="F44" s="10">
        <v>1.2</v>
      </c>
      <c r="G44" s="10">
        <f>F44*AM44*12</f>
        <v>20312.64</v>
      </c>
      <c r="H44" s="9">
        <v>0.08</v>
      </c>
      <c r="I44" s="9">
        <v>0.08</v>
      </c>
      <c r="J44" s="9">
        <f t="shared" si="0"/>
        <v>2708.3519999999999</v>
      </c>
      <c r="K44" s="6">
        <v>0.5</v>
      </c>
      <c r="L44" s="9">
        <v>0.5</v>
      </c>
      <c r="M44" s="9">
        <v>0.5</v>
      </c>
      <c r="N44" s="9">
        <v>0.5</v>
      </c>
      <c r="O44" s="9">
        <v>0.4</v>
      </c>
      <c r="P44" s="9">
        <f t="shared" si="1"/>
        <v>40625.279999999999</v>
      </c>
      <c r="Q44" s="9">
        <v>0.5</v>
      </c>
      <c r="R44" s="9">
        <f t="shared" si="2"/>
        <v>8463.5999999999985</v>
      </c>
      <c r="S44" s="9">
        <v>0.5</v>
      </c>
      <c r="T44" s="9">
        <f t="shared" si="3"/>
        <v>8463.5999999999985</v>
      </c>
      <c r="U44" s="9">
        <v>2.95</v>
      </c>
      <c r="V44" s="9">
        <f t="shared" si="4"/>
        <v>49935.240000000005</v>
      </c>
      <c r="W44" s="9">
        <v>2</v>
      </c>
      <c r="X44" s="9">
        <f t="shared" si="5"/>
        <v>33854.399999999994</v>
      </c>
      <c r="Y44" s="9"/>
      <c r="Z44" s="9">
        <f t="shared" si="6"/>
        <v>0</v>
      </c>
      <c r="AA44" s="6"/>
      <c r="AB44" s="6">
        <f t="shared" si="7"/>
        <v>0</v>
      </c>
      <c r="AC44" s="13">
        <v>7.1983888537048762E-2</v>
      </c>
      <c r="AD44" s="7">
        <f t="shared" si="8"/>
        <v>1218.4856780443317</v>
      </c>
      <c r="AE44" s="13">
        <v>0.45674154072805584</v>
      </c>
      <c r="AF44" s="7">
        <f t="shared" si="9"/>
        <v>7731.3554082119463</v>
      </c>
      <c r="AG44" s="13">
        <v>0.14906520075997468</v>
      </c>
      <c r="AH44" s="7">
        <f t="shared" si="10"/>
        <v>2523.2564663042431</v>
      </c>
      <c r="AI44" s="13">
        <v>2.606215782140596</v>
      </c>
      <c r="AJ44" s="7">
        <f t="shared" si="11"/>
        <v>44115.935787450297</v>
      </c>
      <c r="AK44" s="7">
        <f>AB44+Z44+X44+V44+T44+R44+P44+J44+G44+E44</f>
        <v>248999.11200000002</v>
      </c>
      <c r="AL44" s="35">
        <v>14.71</v>
      </c>
      <c r="AM44" s="6">
        <v>1410.6</v>
      </c>
      <c r="AP44" s="30">
        <f t="shared" si="12"/>
        <v>248999.11199999999</v>
      </c>
      <c r="AQ44" s="30">
        <f t="shared" si="13"/>
        <v>0</v>
      </c>
    </row>
    <row r="45" spans="1:44" ht="31.5" customHeight="1" x14ac:dyDescent="0.2">
      <c r="A45" s="5">
        <v>41</v>
      </c>
      <c r="B45" s="16" t="s">
        <v>105</v>
      </c>
      <c r="C45" s="15">
        <v>19</v>
      </c>
      <c r="D45" s="9">
        <v>5</v>
      </c>
      <c r="E45" s="9">
        <f>D45*AM45*12</f>
        <v>77166</v>
      </c>
      <c r="F45" s="10">
        <v>1.18</v>
      </c>
      <c r="G45" s="10">
        <f>F45*AM45*12</f>
        <v>18211.175999999996</v>
      </c>
      <c r="H45" s="9">
        <v>0.08</v>
      </c>
      <c r="I45" s="9">
        <v>0.08</v>
      </c>
      <c r="J45" s="9">
        <f t="shared" si="0"/>
        <v>2469.3119999999999</v>
      </c>
      <c r="K45" s="9">
        <v>0.37</v>
      </c>
      <c r="L45" s="9">
        <v>0.37</v>
      </c>
      <c r="M45" s="9">
        <v>0.37</v>
      </c>
      <c r="N45" s="9">
        <v>0.37</v>
      </c>
      <c r="O45" s="9">
        <v>0.28999999999999998</v>
      </c>
      <c r="P45" s="9">
        <f t="shared" si="1"/>
        <v>27316.763999999999</v>
      </c>
      <c r="Q45" s="9">
        <v>0.5</v>
      </c>
      <c r="R45" s="9">
        <f t="shared" si="2"/>
        <v>7716.5999999999995</v>
      </c>
      <c r="S45" s="9">
        <v>0.5</v>
      </c>
      <c r="T45" s="9">
        <f t="shared" si="3"/>
        <v>7716.5999999999995</v>
      </c>
      <c r="U45" s="9">
        <v>2.29</v>
      </c>
      <c r="V45" s="9">
        <f t="shared" si="4"/>
        <v>35342.027999999998</v>
      </c>
      <c r="W45" s="9">
        <v>2.0059999999999998</v>
      </c>
      <c r="X45" s="9">
        <f t="shared" si="5"/>
        <v>30958.999199999995</v>
      </c>
      <c r="Y45" s="9">
        <v>0.42</v>
      </c>
      <c r="Z45" s="9">
        <f t="shared" si="6"/>
        <v>6481.9439999999995</v>
      </c>
      <c r="AA45" s="6"/>
      <c r="AB45" s="6">
        <f t="shared" si="7"/>
        <v>0</v>
      </c>
      <c r="AC45" s="13">
        <v>5.2539951256092988E-2</v>
      </c>
      <c r="AD45" s="7">
        <f t="shared" si="8"/>
        <v>810.85957572553423</v>
      </c>
      <c r="AE45" s="13">
        <v>0.33336874089726287</v>
      </c>
      <c r="AF45" s="7">
        <f t="shared" si="9"/>
        <v>5144.9464520156371</v>
      </c>
      <c r="AG45" s="13">
        <v>0.1088004349456318</v>
      </c>
      <c r="AH45" s="7">
        <f t="shared" si="10"/>
        <v>1679.1388726029245</v>
      </c>
      <c r="AI45" s="13">
        <v>0.32</v>
      </c>
      <c r="AJ45" s="7">
        <f t="shared" si="11"/>
        <v>4938.6239999999998</v>
      </c>
      <c r="AK45" s="7">
        <f>AB45+Z45+X45+V45+T45+R45+P45+J45+G45+E45</f>
        <v>213379.42320000002</v>
      </c>
      <c r="AL45" s="35">
        <v>13.825999999999999</v>
      </c>
      <c r="AM45" s="6">
        <v>1286.0999999999999</v>
      </c>
      <c r="AP45" s="30">
        <f t="shared" si="12"/>
        <v>213379.42319999996</v>
      </c>
      <c r="AQ45" s="30">
        <f t="shared" si="13"/>
        <v>0</v>
      </c>
    </row>
    <row r="46" spans="1:44" ht="31.5" customHeight="1" x14ac:dyDescent="0.2">
      <c r="A46" s="5">
        <v>42</v>
      </c>
      <c r="B46" s="16" t="s">
        <v>105</v>
      </c>
      <c r="C46" s="15">
        <v>106</v>
      </c>
      <c r="D46" s="9">
        <v>5</v>
      </c>
      <c r="E46" s="9">
        <f>D46*AM46*12</f>
        <v>262104</v>
      </c>
      <c r="F46" s="10">
        <v>1.05</v>
      </c>
      <c r="G46" s="10">
        <f>F46*AM46*12</f>
        <v>55041.84</v>
      </c>
      <c r="H46" s="9">
        <v>0.08</v>
      </c>
      <c r="I46" s="9">
        <v>0.08</v>
      </c>
      <c r="J46" s="9">
        <f t="shared" si="0"/>
        <v>8387.3279999999995</v>
      </c>
      <c r="K46" s="6">
        <v>0.5</v>
      </c>
      <c r="L46" s="9">
        <v>0.5</v>
      </c>
      <c r="M46" s="9">
        <v>0.5</v>
      </c>
      <c r="N46" s="9">
        <v>0.5</v>
      </c>
      <c r="O46" s="9">
        <v>0.45</v>
      </c>
      <c r="P46" s="9">
        <f t="shared" si="1"/>
        <v>128430.95999999999</v>
      </c>
      <c r="Q46" s="9">
        <v>0.5</v>
      </c>
      <c r="R46" s="9">
        <f t="shared" si="2"/>
        <v>26210.399999999998</v>
      </c>
      <c r="S46" s="9">
        <v>0.4</v>
      </c>
      <c r="T46" s="9">
        <f t="shared" si="3"/>
        <v>20968.32</v>
      </c>
      <c r="U46" s="9">
        <v>2.4400000000000004</v>
      </c>
      <c r="V46" s="9">
        <f t="shared" si="4"/>
        <v>127906.75200000001</v>
      </c>
      <c r="W46" s="9">
        <v>1.7</v>
      </c>
      <c r="X46" s="9">
        <f t="shared" si="5"/>
        <v>89115.359999999986</v>
      </c>
      <c r="Y46" s="9"/>
      <c r="Z46" s="9">
        <f t="shared" si="6"/>
        <v>0</v>
      </c>
      <c r="AA46" s="6"/>
      <c r="AB46" s="6">
        <f t="shared" si="7"/>
        <v>0</v>
      </c>
      <c r="AC46" s="13">
        <v>6.2411503067484657E-2</v>
      </c>
      <c r="AD46" s="7">
        <f t="shared" si="8"/>
        <v>3271.6609199999994</v>
      </c>
      <c r="AE46" s="13">
        <v>0.40935647526993868</v>
      </c>
      <c r="AF46" s="7">
        <f t="shared" si="9"/>
        <v>21458.793918830401</v>
      </c>
      <c r="AG46" s="13">
        <v>0.12924257668711658</v>
      </c>
      <c r="AH46" s="7">
        <f t="shared" si="10"/>
        <v>6774.9992640000009</v>
      </c>
      <c r="AI46" s="13">
        <v>0.4</v>
      </c>
      <c r="AJ46" s="7">
        <f t="shared" si="11"/>
        <v>20968.32</v>
      </c>
      <c r="AK46" s="7">
        <f>AB46+Z46+X46+V46+T46+R46+P46+J46+G46+E46</f>
        <v>718164.96</v>
      </c>
      <c r="AL46" s="35">
        <v>13.7</v>
      </c>
      <c r="AM46" s="6">
        <v>4368.3999999999996</v>
      </c>
      <c r="AP46" s="30">
        <f t="shared" si="12"/>
        <v>718164.96</v>
      </c>
      <c r="AQ46" s="30">
        <f t="shared" si="13"/>
        <v>0</v>
      </c>
    </row>
    <row r="47" spans="1:44" ht="31.5" customHeight="1" x14ac:dyDescent="0.2">
      <c r="A47" s="5">
        <v>43</v>
      </c>
      <c r="B47" s="14" t="s">
        <v>70</v>
      </c>
      <c r="C47" s="15" t="s">
        <v>71</v>
      </c>
      <c r="D47" s="9">
        <v>5</v>
      </c>
      <c r="E47" s="9">
        <f>D47*AM47*12</f>
        <v>131844</v>
      </c>
      <c r="F47" s="10">
        <v>0.85</v>
      </c>
      <c r="G47" s="10">
        <f>F47*AM47*12</f>
        <v>22413.48</v>
      </c>
      <c r="H47" s="9">
        <v>7.0000000000000007E-2</v>
      </c>
      <c r="I47" s="9">
        <v>7.0000000000000007E-2</v>
      </c>
      <c r="J47" s="9">
        <f t="shared" si="0"/>
        <v>3691.6320000000005</v>
      </c>
      <c r="K47" s="9">
        <v>0.4</v>
      </c>
      <c r="L47" s="9">
        <v>0.4</v>
      </c>
      <c r="M47" s="9">
        <v>0</v>
      </c>
      <c r="N47" s="9">
        <v>0.5</v>
      </c>
      <c r="O47" s="9">
        <v>0.4</v>
      </c>
      <c r="P47" s="9">
        <f t="shared" si="1"/>
        <v>44826.960000000006</v>
      </c>
      <c r="Q47" s="9">
        <v>0.5</v>
      </c>
      <c r="R47" s="9">
        <f t="shared" si="2"/>
        <v>13184.400000000001</v>
      </c>
      <c r="S47" s="9">
        <v>0.3</v>
      </c>
      <c r="T47" s="9">
        <f t="shared" si="3"/>
        <v>7910.64</v>
      </c>
      <c r="U47" s="9">
        <v>2.83</v>
      </c>
      <c r="V47" s="9">
        <f t="shared" si="4"/>
        <v>74623.704000000012</v>
      </c>
      <c r="W47" s="9">
        <v>1.56</v>
      </c>
      <c r="X47" s="9">
        <f t="shared" si="5"/>
        <v>41135.328000000009</v>
      </c>
      <c r="Y47" s="9"/>
      <c r="Z47" s="9">
        <f t="shared" si="6"/>
        <v>0</v>
      </c>
      <c r="AA47" s="6"/>
      <c r="AB47" s="6">
        <f t="shared" si="7"/>
        <v>0</v>
      </c>
      <c r="AC47" s="13">
        <v>5.8589241831255114E-2</v>
      </c>
      <c r="AD47" s="7">
        <f t="shared" si="8"/>
        <v>1544.9279999999999</v>
      </c>
      <c r="AE47" s="13">
        <v>0</v>
      </c>
      <c r="AF47" s="7">
        <f t="shared" si="9"/>
        <v>0</v>
      </c>
      <c r="AG47" s="13">
        <v>6.0663693455902432E-2</v>
      </c>
      <c r="AH47" s="7">
        <f t="shared" si="10"/>
        <v>1599.6288</v>
      </c>
      <c r="AI47" s="13">
        <v>0.26</v>
      </c>
      <c r="AJ47" s="7">
        <f t="shared" si="11"/>
        <v>6855.8880000000008</v>
      </c>
      <c r="AK47" s="7">
        <f>AB47+Z47+X47+V47+T47+R47+P47+J47+G47+E47</f>
        <v>339630.14400000003</v>
      </c>
      <c r="AL47" s="35">
        <v>12.880000000000003</v>
      </c>
      <c r="AM47" s="6">
        <v>2197.4</v>
      </c>
      <c r="AP47" s="30">
        <f t="shared" si="12"/>
        <v>339630.14400000009</v>
      </c>
      <c r="AQ47" s="30">
        <f t="shared" si="13"/>
        <v>0</v>
      </c>
    </row>
    <row r="48" spans="1:44" ht="31.5" customHeight="1" x14ac:dyDescent="0.2">
      <c r="A48" s="5">
        <v>44</v>
      </c>
      <c r="B48" s="20" t="s">
        <v>70</v>
      </c>
      <c r="C48" s="15">
        <v>9</v>
      </c>
      <c r="D48" s="9">
        <v>5</v>
      </c>
      <c r="E48" s="9">
        <f>D48*AM48*12</f>
        <v>152178</v>
      </c>
      <c r="F48" s="10">
        <v>1.4</v>
      </c>
      <c r="G48" s="10">
        <f>F48*AM48*12</f>
        <v>42609.840000000004</v>
      </c>
      <c r="H48" s="9">
        <v>0.08</v>
      </c>
      <c r="I48" s="9">
        <v>0.08</v>
      </c>
      <c r="J48" s="9">
        <f t="shared" si="0"/>
        <v>4869.6960000000008</v>
      </c>
      <c r="K48" s="6">
        <v>0.5</v>
      </c>
      <c r="L48" s="9">
        <v>0.5</v>
      </c>
      <c r="M48" s="9"/>
      <c r="N48" s="9">
        <v>0.5</v>
      </c>
      <c r="O48" s="9">
        <v>0.5</v>
      </c>
      <c r="P48" s="9">
        <f t="shared" si="1"/>
        <v>60871.200000000004</v>
      </c>
      <c r="Q48" s="9">
        <v>0.5</v>
      </c>
      <c r="R48" s="9">
        <f t="shared" si="2"/>
        <v>15217.800000000001</v>
      </c>
      <c r="S48" s="9">
        <v>0.4</v>
      </c>
      <c r="T48" s="9">
        <f t="shared" si="3"/>
        <v>12174.240000000002</v>
      </c>
      <c r="U48" s="9">
        <v>3.21</v>
      </c>
      <c r="V48" s="9">
        <f t="shared" si="4"/>
        <v>97698.275999999998</v>
      </c>
      <c r="W48" s="9">
        <v>1.8</v>
      </c>
      <c r="X48" s="9">
        <f t="shared" si="5"/>
        <v>54784.08</v>
      </c>
      <c r="Y48" s="9"/>
      <c r="Z48" s="9">
        <f t="shared" si="6"/>
        <v>0</v>
      </c>
      <c r="AA48" s="6"/>
      <c r="AB48" s="6">
        <f t="shared" si="7"/>
        <v>0</v>
      </c>
      <c r="AC48" s="13">
        <v>5.0813294957221138E-2</v>
      </c>
      <c r="AD48" s="7">
        <f t="shared" si="8"/>
        <v>1546.5331199999996</v>
      </c>
      <c r="AE48" s="13">
        <v>0</v>
      </c>
      <c r="AF48" s="7">
        <f t="shared" si="9"/>
        <v>0</v>
      </c>
      <c r="AG48" s="13">
        <v>5.2612425974845244E-2</v>
      </c>
      <c r="AH48" s="7">
        <f t="shared" si="10"/>
        <v>1601.2907520000001</v>
      </c>
      <c r="AI48" s="13">
        <v>0.23139499270591021</v>
      </c>
      <c r="AJ48" s="7">
        <f t="shared" si="11"/>
        <v>7042.6454400000011</v>
      </c>
      <c r="AK48" s="7">
        <f>AB48+Z48+X48+V48+T48+R48+P48+J48+G48+E48</f>
        <v>440403.13199999998</v>
      </c>
      <c r="AL48" s="35">
        <v>14.470000000000002</v>
      </c>
      <c r="AM48" s="6">
        <v>2536.3000000000002</v>
      </c>
      <c r="AP48" s="30">
        <f t="shared" si="12"/>
        <v>440403.1320000001</v>
      </c>
      <c r="AQ48" s="30">
        <f t="shared" si="13"/>
        <v>0</v>
      </c>
    </row>
    <row r="49" spans="1:43" ht="31.5" customHeight="1" x14ac:dyDescent="0.2">
      <c r="A49" s="5">
        <v>45</v>
      </c>
      <c r="B49" s="14" t="s">
        <v>16</v>
      </c>
      <c r="C49" s="15">
        <v>22</v>
      </c>
      <c r="D49" s="9">
        <v>5</v>
      </c>
      <c r="E49" s="9">
        <f>D49*AM49*12</f>
        <v>261858</v>
      </c>
      <c r="F49" s="10">
        <v>1.3699999999999999</v>
      </c>
      <c r="G49" s="10">
        <f>F49*AM49*12</f>
        <v>71749.09199999999</v>
      </c>
      <c r="H49" s="9">
        <v>0.08</v>
      </c>
      <c r="I49" s="9">
        <v>0.08</v>
      </c>
      <c r="J49" s="9">
        <f t="shared" si="0"/>
        <v>8379.4560000000001</v>
      </c>
      <c r="K49" s="6">
        <v>0.5</v>
      </c>
      <c r="L49" s="9">
        <v>0.5</v>
      </c>
      <c r="M49" s="9">
        <v>0.5</v>
      </c>
      <c r="N49" s="9">
        <v>0.5</v>
      </c>
      <c r="O49" s="9">
        <v>0.4</v>
      </c>
      <c r="P49" s="9">
        <f t="shared" si="1"/>
        <v>125691.84</v>
      </c>
      <c r="Q49" s="9">
        <v>0.5</v>
      </c>
      <c r="R49" s="9">
        <f t="shared" si="2"/>
        <v>26185.800000000003</v>
      </c>
      <c r="S49" s="9">
        <v>0.52</v>
      </c>
      <c r="T49" s="9">
        <f t="shared" si="3"/>
        <v>27233.232000000004</v>
      </c>
      <c r="U49" s="9">
        <v>3.69</v>
      </c>
      <c r="V49" s="9">
        <f t="shared" si="4"/>
        <v>193251.204</v>
      </c>
      <c r="W49" s="9">
        <v>2.2200000000000002</v>
      </c>
      <c r="X49" s="9">
        <f t="shared" si="5"/>
        <v>116264.95200000002</v>
      </c>
      <c r="Y49" s="9"/>
      <c r="Z49" s="9">
        <f t="shared" si="6"/>
        <v>0</v>
      </c>
      <c r="AA49" s="6"/>
      <c r="AB49" s="6">
        <f t="shared" si="7"/>
        <v>0</v>
      </c>
      <c r="AC49" s="13">
        <v>6.427170222028733E-2</v>
      </c>
      <c r="AD49" s="7">
        <f t="shared" si="8"/>
        <v>3366.01188</v>
      </c>
      <c r="AE49" s="13">
        <v>0.42128189198913457</v>
      </c>
      <c r="AF49" s="7">
        <f t="shared" si="9"/>
        <v>22063.206734498162</v>
      </c>
      <c r="AG49" s="13">
        <v>0.1330947020140687</v>
      </c>
      <c r="AH49" s="7">
        <f t="shared" si="10"/>
        <v>6970.3824960000002</v>
      </c>
      <c r="AI49" s="13">
        <v>0.92645752125197611</v>
      </c>
      <c r="AJ49" s="7">
        <f t="shared" si="11"/>
        <v>48520.062719999994</v>
      </c>
      <c r="AK49" s="7">
        <f>AB49+Z49+X49+V49+T49+R49+P49+J49+G49+E49</f>
        <v>830613.576</v>
      </c>
      <c r="AL49" s="35">
        <v>15.860000000000001</v>
      </c>
      <c r="AM49" s="6">
        <v>4364.3</v>
      </c>
      <c r="AP49" s="30">
        <f t="shared" si="12"/>
        <v>830613.57600000012</v>
      </c>
      <c r="AQ49" s="30">
        <f t="shared" si="13"/>
        <v>0</v>
      </c>
    </row>
    <row r="50" spans="1:43" ht="31.5" customHeight="1" x14ac:dyDescent="0.2">
      <c r="A50" s="5">
        <v>46</v>
      </c>
      <c r="B50" s="14" t="s">
        <v>16</v>
      </c>
      <c r="C50" s="15">
        <v>25</v>
      </c>
      <c r="D50" s="9">
        <v>5</v>
      </c>
      <c r="E50" s="9">
        <f>D50*AM50*12</f>
        <v>409080</v>
      </c>
      <c r="F50" s="10">
        <v>1.05</v>
      </c>
      <c r="G50" s="10">
        <f>F50*AM50*12</f>
        <v>85906.8</v>
      </c>
      <c r="H50" s="9">
        <v>0.08</v>
      </c>
      <c r="I50" s="9">
        <v>0.08</v>
      </c>
      <c r="J50" s="9">
        <f t="shared" si="0"/>
        <v>13090.560000000001</v>
      </c>
      <c r="K50" s="6">
        <v>0.4</v>
      </c>
      <c r="L50" s="9">
        <v>0.4</v>
      </c>
      <c r="M50" s="9">
        <v>0.4</v>
      </c>
      <c r="N50" s="9">
        <v>0.4</v>
      </c>
      <c r="O50" s="9">
        <v>0.4</v>
      </c>
      <c r="P50" s="9">
        <f t="shared" si="1"/>
        <v>163632</v>
      </c>
      <c r="Q50" s="9">
        <v>0.61</v>
      </c>
      <c r="R50" s="9">
        <f t="shared" si="2"/>
        <v>49907.759999999995</v>
      </c>
      <c r="S50" s="9">
        <v>0.4</v>
      </c>
      <c r="T50" s="9">
        <f t="shared" si="3"/>
        <v>32726.400000000001</v>
      </c>
      <c r="U50" s="9">
        <v>2.7299999999999995</v>
      </c>
      <c r="V50" s="9">
        <f t="shared" si="4"/>
        <v>223357.67999999993</v>
      </c>
      <c r="W50" s="9">
        <v>1.7</v>
      </c>
      <c r="X50" s="9">
        <f t="shared" si="5"/>
        <v>139087.20000000001</v>
      </c>
      <c r="Y50" s="9">
        <v>0.84</v>
      </c>
      <c r="Z50" s="9">
        <f t="shared" si="6"/>
        <v>68725.440000000002</v>
      </c>
      <c r="AA50" s="6"/>
      <c r="AB50" s="6">
        <f t="shared" si="7"/>
        <v>0</v>
      </c>
      <c r="AC50" s="13">
        <v>6.8573104124873704E-2</v>
      </c>
      <c r="AD50" s="7">
        <f t="shared" si="8"/>
        <v>5610.3770870806666</v>
      </c>
      <c r="AE50" s="13">
        <v>0.44947630212563511</v>
      </c>
      <c r="AF50" s="7">
        <f t="shared" si="9"/>
        <v>36774.353134710967</v>
      </c>
      <c r="AG50" s="13">
        <v>0.14200210270452315</v>
      </c>
      <c r="AH50" s="7">
        <f t="shared" si="10"/>
        <v>11618.044034873266</v>
      </c>
      <c r="AI50" s="13">
        <v>0.96296312652834126</v>
      </c>
      <c r="AJ50" s="7">
        <f t="shared" si="11"/>
        <v>78785.791160042776</v>
      </c>
      <c r="AK50" s="7">
        <f>AB50+Z50+X50+V50+T50+R50+P50+J50+G50+E50</f>
        <v>1185513.8400000001</v>
      </c>
      <c r="AL50" s="35">
        <v>14.489999999999998</v>
      </c>
      <c r="AM50" s="6">
        <v>6818</v>
      </c>
      <c r="AP50" s="30">
        <f t="shared" si="12"/>
        <v>1185513.8399999999</v>
      </c>
      <c r="AQ50" s="30">
        <f t="shared" si="13"/>
        <v>0</v>
      </c>
    </row>
    <row r="51" spans="1:43" ht="31.5" customHeight="1" x14ac:dyDescent="0.2">
      <c r="A51" s="5">
        <v>47</v>
      </c>
      <c r="B51" s="14" t="s">
        <v>16</v>
      </c>
      <c r="C51" s="15">
        <v>20</v>
      </c>
      <c r="D51" s="9">
        <v>5</v>
      </c>
      <c r="E51" s="9">
        <f>D51*AM51*12</f>
        <v>251520</v>
      </c>
      <c r="F51" s="10">
        <v>1.05</v>
      </c>
      <c r="G51" s="10">
        <f>F51*AM51*12</f>
        <v>52819.200000000004</v>
      </c>
      <c r="H51" s="9">
        <v>0.08</v>
      </c>
      <c r="I51" s="9">
        <v>0.08</v>
      </c>
      <c r="J51" s="9">
        <f t="shared" si="0"/>
        <v>8048.64</v>
      </c>
      <c r="K51" s="6">
        <v>0.4</v>
      </c>
      <c r="L51" s="9">
        <v>0.4</v>
      </c>
      <c r="M51" s="9">
        <v>0.4</v>
      </c>
      <c r="N51" s="9">
        <v>0.4</v>
      </c>
      <c r="O51" s="9">
        <v>0.4</v>
      </c>
      <c r="P51" s="9">
        <f t="shared" si="1"/>
        <v>100608</v>
      </c>
      <c r="Q51" s="9">
        <v>0.5</v>
      </c>
      <c r="R51" s="9">
        <f t="shared" si="2"/>
        <v>25152</v>
      </c>
      <c r="S51" s="9">
        <v>0.4</v>
      </c>
      <c r="T51" s="9">
        <f t="shared" si="3"/>
        <v>20121.600000000002</v>
      </c>
      <c r="U51" s="9">
        <v>2.83</v>
      </c>
      <c r="V51" s="9">
        <f t="shared" si="4"/>
        <v>142360.32000000001</v>
      </c>
      <c r="W51" s="9">
        <v>1.69</v>
      </c>
      <c r="X51" s="9">
        <f t="shared" si="5"/>
        <v>85013.759999999995</v>
      </c>
      <c r="Y51" s="9"/>
      <c r="Z51" s="9">
        <f t="shared" si="6"/>
        <v>0</v>
      </c>
      <c r="AA51" s="6"/>
      <c r="AB51" s="6">
        <f t="shared" si="7"/>
        <v>0</v>
      </c>
      <c r="AC51" s="13">
        <v>6.4563956875788503E-2</v>
      </c>
      <c r="AD51" s="7">
        <f t="shared" si="8"/>
        <v>3247.8252866796647</v>
      </c>
      <c r="AE51" s="13">
        <v>0.42319753433185914</v>
      </c>
      <c r="AF51" s="7">
        <f t="shared" si="9"/>
        <v>21288.528767029842</v>
      </c>
      <c r="AG51" s="13">
        <v>0.13369990687005393</v>
      </c>
      <c r="AH51" s="7">
        <f t="shared" si="10"/>
        <v>6725.6401151911923</v>
      </c>
      <c r="AI51" s="13">
        <v>0.92691870168597323</v>
      </c>
      <c r="AJ51" s="7">
        <f t="shared" si="11"/>
        <v>46627.718369611197</v>
      </c>
      <c r="AK51" s="7">
        <f>AB51+Z51+X51+V51+T51+R51+P51+J51+G51+E51</f>
        <v>685643.52</v>
      </c>
      <c r="AL51" s="35">
        <v>13.63</v>
      </c>
      <c r="AM51" s="6">
        <v>4192</v>
      </c>
      <c r="AP51" s="30">
        <f t="shared" si="12"/>
        <v>685643.52</v>
      </c>
      <c r="AQ51" s="30">
        <f t="shared" si="13"/>
        <v>0</v>
      </c>
    </row>
    <row r="52" spans="1:43" ht="31.5" customHeight="1" x14ac:dyDescent="0.2">
      <c r="A52" s="5">
        <v>48</v>
      </c>
      <c r="B52" s="14" t="s">
        <v>16</v>
      </c>
      <c r="C52" s="17">
        <v>16</v>
      </c>
      <c r="D52" s="9">
        <v>5</v>
      </c>
      <c r="E52" s="9">
        <f>D52*AM52*12</f>
        <v>319164</v>
      </c>
      <c r="F52" s="6">
        <v>1.05</v>
      </c>
      <c r="G52" s="10">
        <f>F52*AM52*12</f>
        <v>67024.44</v>
      </c>
      <c r="H52" s="6">
        <v>0.08</v>
      </c>
      <c r="I52" s="6">
        <v>0.08</v>
      </c>
      <c r="J52" s="9">
        <f t="shared" si="0"/>
        <v>10213.248</v>
      </c>
      <c r="K52" s="6">
        <v>0.3</v>
      </c>
      <c r="L52" s="6">
        <v>0.3</v>
      </c>
      <c r="M52" s="6">
        <v>0.4</v>
      </c>
      <c r="N52" s="6">
        <v>0.4</v>
      </c>
      <c r="O52" s="6">
        <v>0.3</v>
      </c>
      <c r="P52" s="9">
        <f t="shared" si="1"/>
        <v>108515.76</v>
      </c>
      <c r="Q52" s="6">
        <v>0.54</v>
      </c>
      <c r="R52" s="9">
        <f t="shared" si="2"/>
        <v>34469.712</v>
      </c>
      <c r="S52" s="6">
        <v>0.4</v>
      </c>
      <c r="T52" s="9">
        <f t="shared" si="3"/>
        <v>25533.119999999995</v>
      </c>
      <c r="U52" s="6">
        <v>1.75</v>
      </c>
      <c r="V52" s="9">
        <f t="shared" si="4"/>
        <v>111707.4</v>
      </c>
      <c r="W52" s="9">
        <v>1.7</v>
      </c>
      <c r="X52" s="9">
        <f t="shared" si="5"/>
        <v>108515.76</v>
      </c>
      <c r="Y52" s="9"/>
      <c r="Z52" s="9">
        <f t="shared" si="6"/>
        <v>0</v>
      </c>
      <c r="AA52" s="6"/>
      <c r="AB52" s="6">
        <f t="shared" si="7"/>
        <v>0</v>
      </c>
      <c r="AC52" s="13">
        <v>6.7523916829200337E-2</v>
      </c>
      <c r="AD52" s="7">
        <f t="shared" si="8"/>
        <v>4310.2406781749787</v>
      </c>
      <c r="AE52" s="13">
        <v>0.4425991914579061</v>
      </c>
      <c r="AF52" s="7">
        <f t="shared" si="9"/>
        <v>28252.345668494225</v>
      </c>
      <c r="AG52" s="13">
        <v>0.13982943159654501</v>
      </c>
      <c r="AH52" s="7">
        <f t="shared" si="10"/>
        <v>8925.7041412159379</v>
      </c>
      <c r="AI52" s="13">
        <v>0.93732392031206468</v>
      </c>
      <c r="AJ52" s="7">
        <f t="shared" si="11"/>
        <v>59832.010340495959</v>
      </c>
      <c r="AK52" s="7">
        <f>AB52+Z52+X52+V52+T52+R52+P52+J52+G52+E52</f>
        <v>785143.44</v>
      </c>
      <c r="AL52" s="35">
        <v>12.299999999999999</v>
      </c>
      <c r="AM52" s="6">
        <v>5319.4</v>
      </c>
      <c r="AP52" s="30">
        <f t="shared" si="12"/>
        <v>785143.43999999983</v>
      </c>
      <c r="AQ52" s="30">
        <f t="shared" si="13"/>
        <v>0</v>
      </c>
    </row>
    <row r="53" spans="1:43" ht="31.5" customHeight="1" x14ac:dyDescent="0.2">
      <c r="A53" s="5">
        <v>49</v>
      </c>
      <c r="B53" s="14" t="s">
        <v>79</v>
      </c>
      <c r="C53" s="17">
        <v>47</v>
      </c>
      <c r="D53" s="9">
        <v>5</v>
      </c>
      <c r="E53" s="9">
        <f>D53*AM53*12</f>
        <v>267348</v>
      </c>
      <c r="F53" s="10">
        <v>1.04</v>
      </c>
      <c r="G53" s="10">
        <f>F53*AM53*12</f>
        <v>55608.384000000005</v>
      </c>
      <c r="H53" s="9">
        <v>0.08</v>
      </c>
      <c r="I53" s="9">
        <v>0.08</v>
      </c>
      <c r="J53" s="9">
        <f t="shared" si="0"/>
        <v>8555.1360000000004</v>
      </c>
      <c r="K53" s="6">
        <v>0.4</v>
      </c>
      <c r="L53" s="9">
        <v>0.4</v>
      </c>
      <c r="M53" s="9">
        <v>0.4</v>
      </c>
      <c r="N53" s="9">
        <v>0.4</v>
      </c>
      <c r="O53" s="9">
        <v>0.4</v>
      </c>
      <c r="P53" s="9">
        <f t="shared" si="1"/>
        <v>106939.20000000001</v>
      </c>
      <c r="Q53" s="9">
        <v>0.5</v>
      </c>
      <c r="R53" s="9">
        <f t="shared" si="2"/>
        <v>26734.800000000003</v>
      </c>
      <c r="S53" s="9">
        <v>0.3</v>
      </c>
      <c r="T53" s="9">
        <f t="shared" si="3"/>
        <v>16040.880000000001</v>
      </c>
      <c r="U53" s="9">
        <v>2.86</v>
      </c>
      <c r="V53" s="9">
        <f t="shared" si="4"/>
        <v>152923.05599999998</v>
      </c>
      <c r="W53" s="9">
        <v>1.69</v>
      </c>
      <c r="X53" s="9">
        <f t="shared" si="5"/>
        <v>90363.623999999996</v>
      </c>
      <c r="Y53" s="9"/>
      <c r="Z53" s="9">
        <f t="shared" si="6"/>
        <v>0</v>
      </c>
      <c r="AA53" s="6"/>
      <c r="AB53" s="6">
        <f t="shared" si="7"/>
        <v>0</v>
      </c>
      <c r="AC53" s="13">
        <v>5.1869130122536918E-2</v>
      </c>
      <c r="AD53" s="7">
        <f t="shared" si="8"/>
        <v>2773.42164</v>
      </c>
      <c r="AE53" s="13">
        <v>0.34102813423771267</v>
      </c>
      <c r="AF53" s="7">
        <f t="shared" si="9"/>
        <v>18234.637926436801</v>
      </c>
      <c r="AG53" s="13">
        <v>0.1074112895551865</v>
      </c>
      <c r="AH53" s="7">
        <f t="shared" si="10"/>
        <v>5743.2386880000004</v>
      </c>
      <c r="AI53" s="13">
        <v>1.9666737465774946</v>
      </c>
      <c r="AJ53" s="7">
        <f t="shared" si="11"/>
        <v>105157.25856000002</v>
      </c>
      <c r="AK53" s="7">
        <f>AB53+Z53+X53+V53+T53+R53+P53+J53+G53+E53</f>
        <v>724513.08000000007</v>
      </c>
      <c r="AL53" s="35">
        <v>13.55</v>
      </c>
      <c r="AM53" s="6">
        <v>4455.8</v>
      </c>
      <c r="AP53" s="30">
        <f t="shared" si="12"/>
        <v>724513.08000000007</v>
      </c>
      <c r="AQ53" s="30">
        <f t="shared" si="13"/>
        <v>0</v>
      </c>
    </row>
    <row r="54" spans="1:43" ht="31.5" customHeight="1" x14ac:dyDescent="0.2">
      <c r="A54" s="5">
        <v>50</v>
      </c>
      <c r="B54" s="14" t="s">
        <v>46</v>
      </c>
      <c r="C54" s="15" t="s">
        <v>47</v>
      </c>
      <c r="D54" s="9">
        <v>5</v>
      </c>
      <c r="E54" s="9">
        <f>D54*AM54*12</f>
        <v>150078</v>
      </c>
      <c r="F54" s="10">
        <v>1.22</v>
      </c>
      <c r="G54" s="10">
        <f>F54*AM54*12</f>
        <v>36619.032000000007</v>
      </c>
      <c r="H54" s="9">
        <v>0.08</v>
      </c>
      <c r="I54" s="9">
        <v>0.08</v>
      </c>
      <c r="J54" s="9">
        <f t="shared" si="0"/>
        <v>4802.4960000000001</v>
      </c>
      <c r="K54" s="9">
        <v>0.7</v>
      </c>
      <c r="L54" s="9">
        <v>0.7</v>
      </c>
      <c r="M54" s="9">
        <v>0.7</v>
      </c>
      <c r="N54" s="9">
        <v>0.7</v>
      </c>
      <c r="O54" s="9">
        <v>0.7</v>
      </c>
      <c r="P54" s="9">
        <f t="shared" si="1"/>
        <v>105054.6</v>
      </c>
      <c r="Q54" s="9">
        <v>0.59</v>
      </c>
      <c r="R54" s="9">
        <f t="shared" si="2"/>
        <v>17709.204000000002</v>
      </c>
      <c r="S54" s="9">
        <v>0.5</v>
      </c>
      <c r="T54" s="9">
        <f t="shared" si="3"/>
        <v>15007.800000000001</v>
      </c>
      <c r="U54" s="9">
        <v>4.8</v>
      </c>
      <c r="V54" s="9">
        <f t="shared" si="4"/>
        <v>144074.88</v>
      </c>
      <c r="W54" s="9">
        <v>2.35</v>
      </c>
      <c r="X54" s="9">
        <f t="shared" si="5"/>
        <v>70536.66</v>
      </c>
      <c r="Y54" s="9">
        <v>0.22</v>
      </c>
      <c r="Z54" s="9">
        <f t="shared" si="6"/>
        <v>6603.4320000000007</v>
      </c>
      <c r="AA54" s="6"/>
      <c r="AB54" s="6">
        <f t="shared" si="7"/>
        <v>0</v>
      </c>
      <c r="AC54" s="13">
        <v>7.4559181225762591E-2</v>
      </c>
      <c r="AD54" s="7">
        <f t="shared" si="8"/>
        <v>2237.9385600000001</v>
      </c>
      <c r="AE54" s="13">
        <v>0.4890329847141886</v>
      </c>
      <c r="AF54" s="7">
        <f t="shared" si="9"/>
        <v>14678.618455987202</v>
      </c>
      <c r="AG54" s="13">
        <v>0.15439815136129212</v>
      </c>
      <c r="AH54" s="7">
        <f t="shared" si="10"/>
        <v>4634.3531519999997</v>
      </c>
      <c r="AI54" s="13">
        <v>2.241370679246792</v>
      </c>
      <c r="AJ54" s="7">
        <f t="shared" si="11"/>
        <v>67276.085760000016</v>
      </c>
      <c r="AK54" s="7">
        <f>AB54+Z54+X54+V54+T54+R54+P54+J54+G54+E54</f>
        <v>550486.10400000005</v>
      </c>
      <c r="AL54" s="35">
        <v>18.34</v>
      </c>
      <c r="AM54" s="6">
        <v>2501.3000000000002</v>
      </c>
      <c r="AP54" s="30">
        <f t="shared" si="12"/>
        <v>550486.10400000005</v>
      </c>
      <c r="AQ54" s="30">
        <f t="shared" si="13"/>
        <v>0</v>
      </c>
    </row>
    <row r="55" spans="1:43" ht="31.5" customHeight="1" x14ac:dyDescent="0.2">
      <c r="A55" s="5">
        <v>51</v>
      </c>
      <c r="B55" s="14" t="s">
        <v>46</v>
      </c>
      <c r="C55" s="15" t="s">
        <v>51</v>
      </c>
      <c r="D55" s="9">
        <v>5</v>
      </c>
      <c r="E55" s="9">
        <f>D55*AM55*12</f>
        <v>130938</v>
      </c>
      <c r="F55" s="10"/>
      <c r="G55" s="10">
        <f>F55*AM55*12</f>
        <v>0</v>
      </c>
      <c r="H55" s="9">
        <v>0.08</v>
      </c>
      <c r="I55" s="9">
        <v>0.08</v>
      </c>
      <c r="J55" s="9">
        <f t="shared" si="0"/>
        <v>4190.0160000000005</v>
      </c>
      <c r="K55" s="9">
        <v>0.5</v>
      </c>
      <c r="L55" s="9">
        <v>0.5</v>
      </c>
      <c r="M55" s="9">
        <v>0.5</v>
      </c>
      <c r="N55" s="9">
        <v>0.5</v>
      </c>
      <c r="O55" s="9">
        <v>0.45</v>
      </c>
      <c r="P55" s="9">
        <f t="shared" si="1"/>
        <v>64159.62000000001</v>
      </c>
      <c r="Q55" s="9">
        <v>0.5</v>
      </c>
      <c r="R55" s="9">
        <f t="shared" si="2"/>
        <v>13093.800000000001</v>
      </c>
      <c r="S55" s="9">
        <v>0.45</v>
      </c>
      <c r="T55" s="9">
        <f t="shared" si="3"/>
        <v>11784.420000000002</v>
      </c>
      <c r="U55" s="9">
        <v>3.08</v>
      </c>
      <c r="V55" s="9">
        <f t="shared" si="4"/>
        <v>80657.808000000005</v>
      </c>
      <c r="W55" s="9">
        <v>2.2999999999999998</v>
      </c>
      <c r="X55" s="9">
        <f t="shared" si="5"/>
        <v>60231.479999999996</v>
      </c>
      <c r="Y55" s="9">
        <v>0.27</v>
      </c>
      <c r="Z55" s="9">
        <f t="shared" si="6"/>
        <v>7070.6520000000019</v>
      </c>
      <c r="AA55" s="6"/>
      <c r="AB55" s="6">
        <f t="shared" si="7"/>
        <v>0</v>
      </c>
      <c r="AC55" s="13">
        <v>0.13400210786784583</v>
      </c>
      <c r="AD55" s="7">
        <f t="shared" si="8"/>
        <v>3509.1935999999996</v>
      </c>
      <c r="AE55" s="13">
        <v>0.88103441723686027</v>
      </c>
      <c r="AF55" s="7">
        <f t="shared" si="9"/>
        <v>23072.176904832006</v>
      </c>
      <c r="AG55" s="13">
        <v>0.27749336021628557</v>
      </c>
      <c r="AH55" s="7">
        <f t="shared" si="10"/>
        <v>7266.8851199999999</v>
      </c>
      <c r="AI55" s="13">
        <v>2.4528921596480777</v>
      </c>
      <c r="AJ55" s="7">
        <f t="shared" si="11"/>
        <v>64235.358720000004</v>
      </c>
      <c r="AK55" s="7">
        <f>AB55+Z55+X55+V55+T55+R55+P55+J55+G55+E55</f>
        <v>372125.79600000003</v>
      </c>
      <c r="AL55" s="35">
        <v>14.209999999999997</v>
      </c>
      <c r="AM55" s="6">
        <v>2182.3000000000002</v>
      </c>
      <c r="AP55" s="30">
        <f t="shared" si="12"/>
        <v>372125.79599999997</v>
      </c>
      <c r="AQ55" s="30">
        <f t="shared" si="13"/>
        <v>0</v>
      </c>
    </row>
    <row r="56" spans="1:43" ht="31.5" customHeight="1" x14ac:dyDescent="0.2">
      <c r="A56" s="5">
        <v>52</v>
      </c>
      <c r="B56" s="14" t="s">
        <v>46</v>
      </c>
      <c r="C56" s="15">
        <v>46</v>
      </c>
      <c r="D56" s="9">
        <v>5</v>
      </c>
      <c r="E56" s="9">
        <f>D56*AM56*12</f>
        <v>216744</v>
      </c>
      <c r="F56" s="10">
        <v>1.23</v>
      </c>
      <c r="G56" s="10">
        <f>F56*AM56*12</f>
        <v>53319.024000000005</v>
      </c>
      <c r="H56" s="9">
        <v>0.08</v>
      </c>
      <c r="I56" s="9">
        <v>0.08</v>
      </c>
      <c r="J56" s="9">
        <f t="shared" si="0"/>
        <v>6935.8080000000009</v>
      </c>
      <c r="K56" s="9">
        <v>0.4</v>
      </c>
      <c r="L56" s="9">
        <v>0.4</v>
      </c>
      <c r="M56" s="9">
        <v>0.4</v>
      </c>
      <c r="N56" s="9">
        <v>0.4</v>
      </c>
      <c r="O56" s="9">
        <v>0.4</v>
      </c>
      <c r="P56" s="9">
        <f t="shared" si="1"/>
        <v>86697.600000000006</v>
      </c>
      <c r="Q56" s="9">
        <v>0</v>
      </c>
      <c r="R56" s="9">
        <f t="shared" si="2"/>
        <v>0</v>
      </c>
      <c r="S56" s="9">
        <v>0.4</v>
      </c>
      <c r="T56" s="9">
        <f t="shared" si="3"/>
        <v>17339.52</v>
      </c>
      <c r="U56" s="9">
        <v>2.72</v>
      </c>
      <c r="V56" s="9">
        <f t="shared" si="4"/>
        <v>117908.736</v>
      </c>
      <c r="W56" s="9">
        <v>2.2999999999999998</v>
      </c>
      <c r="X56" s="9">
        <f t="shared" si="5"/>
        <v>99702.24</v>
      </c>
      <c r="Y56" s="9">
        <v>0.94</v>
      </c>
      <c r="Z56" s="9">
        <f t="shared" si="6"/>
        <v>40747.872000000003</v>
      </c>
      <c r="AA56" s="6">
        <v>2.65</v>
      </c>
      <c r="AB56" s="6">
        <f t="shared" si="7"/>
        <v>114874.32</v>
      </c>
      <c r="AC56" s="13">
        <v>2.4287484774665045E-2</v>
      </c>
      <c r="AD56" s="7">
        <f t="shared" si="8"/>
        <v>1052.8333200000002</v>
      </c>
      <c r="AE56" s="13">
        <v>0.15930138951755071</v>
      </c>
      <c r="AF56" s="7">
        <f t="shared" si="9"/>
        <v>6905.5240739184028</v>
      </c>
      <c r="AG56" s="13">
        <v>5.0294848853947527E-2</v>
      </c>
      <c r="AH56" s="7">
        <f t="shared" si="10"/>
        <v>2180.2213440000005</v>
      </c>
      <c r="AI56" s="13">
        <v>1.1909583434835567</v>
      </c>
      <c r="AJ56" s="7">
        <f t="shared" si="11"/>
        <v>51626.615040000004</v>
      </c>
      <c r="AK56" s="7">
        <f>AB56+Z56+X56+V56+T56+R56+P56+J56+G56+E56</f>
        <v>754269.12000000011</v>
      </c>
      <c r="AL56" s="35">
        <v>17.400000000000002</v>
      </c>
      <c r="AM56" s="6">
        <v>3612.4</v>
      </c>
      <c r="AP56" s="30">
        <f t="shared" si="12"/>
        <v>754269.12000000011</v>
      </c>
      <c r="AQ56" s="30">
        <f t="shared" si="13"/>
        <v>0</v>
      </c>
    </row>
    <row r="57" spans="1:43" ht="31.5" customHeight="1" x14ac:dyDescent="0.2">
      <c r="A57" s="5">
        <v>53</v>
      </c>
      <c r="B57" s="14" t="s">
        <v>46</v>
      </c>
      <c r="C57" s="15" t="s">
        <v>61</v>
      </c>
      <c r="D57" s="9">
        <v>5</v>
      </c>
      <c r="E57" s="9">
        <f>D57*AM57*12</f>
        <v>115536</v>
      </c>
      <c r="F57" s="9"/>
      <c r="G57" s="10">
        <f>F57*AM57*12</f>
        <v>0</v>
      </c>
      <c r="H57" s="9">
        <v>0.1</v>
      </c>
      <c r="I57" s="9">
        <v>0.1</v>
      </c>
      <c r="J57" s="9">
        <f t="shared" si="0"/>
        <v>4621.4400000000005</v>
      </c>
      <c r="K57" s="9">
        <v>0.4</v>
      </c>
      <c r="L57" s="9">
        <v>0.4</v>
      </c>
      <c r="M57" s="9">
        <v>0.4</v>
      </c>
      <c r="N57" s="9">
        <v>0.47</v>
      </c>
      <c r="O57" s="9">
        <v>0.45</v>
      </c>
      <c r="P57" s="9">
        <f t="shared" si="1"/>
        <v>48987.263999999996</v>
      </c>
      <c r="Q57" s="9">
        <v>0.5</v>
      </c>
      <c r="R57" s="9">
        <f t="shared" si="2"/>
        <v>11553.599999999999</v>
      </c>
      <c r="S57" s="9">
        <v>0.4</v>
      </c>
      <c r="T57" s="9">
        <f t="shared" si="3"/>
        <v>9242.880000000001</v>
      </c>
      <c r="U57" s="9">
        <v>3.08</v>
      </c>
      <c r="V57" s="9">
        <f t="shared" si="4"/>
        <v>71170.176000000007</v>
      </c>
      <c r="W57" s="9">
        <v>1.58</v>
      </c>
      <c r="X57" s="9">
        <f t="shared" si="5"/>
        <v>36509.375999999997</v>
      </c>
      <c r="Y57" s="9">
        <v>0.28999999999999998</v>
      </c>
      <c r="Z57" s="9">
        <f t="shared" si="6"/>
        <v>6701.0879999999997</v>
      </c>
      <c r="AA57" s="6"/>
      <c r="AB57" s="6">
        <f t="shared" si="7"/>
        <v>0</v>
      </c>
      <c r="AC57" s="13">
        <v>0.13581960947237223</v>
      </c>
      <c r="AD57" s="7">
        <f t="shared" si="8"/>
        <v>3138.4108799999995</v>
      </c>
      <c r="AE57" s="13">
        <v>0.89298409095803921</v>
      </c>
      <c r="AF57" s="7">
        <f t="shared" si="9"/>
        <v>20634.361986585602</v>
      </c>
      <c r="AG57" s="13">
        <v>0.28125706688824265</v>
      </c>
      <c r="AH57" s="7">
        <f t="shared" si="10"/>
        <v>6499.0632960000003</v>
      </c>
      <c r="AI57" s="13">
        <v>2.5140118404653102</v>
      </c>
      <c r="AJ57" s="7">
        <f t="shared" si="11"/>
        <v>58091.774400000009</v>
      </c>
      <c r="AK57" s="7">
        <f>AB57+Z57+X57+V57+T57+R57+P57+J57+G57+E57</f>
        <v>304321.82400000002</v>
      </c>
      <c r="AL57" s="35">
        <v>13.17</v>
      </c>
      <c r="AM57" s="6">
        <v>1925.6</v>
      </c>
      <c r="AP57" s="30">
        <f t="shared" si="12"/>
        <v>304321.82399999996</v>
      </c>
      <c r="AQ57" s="30">
        <f t="shared" si="13"/>
        <v>0</v>
      </c>
    </row>
    <row r="58" spans="1:43" ht="31.5" customHeight="1" x14ac:dyDescent="0.2">
      <c r="A58" s="5">
        <v>54</v>
      </c>
      <c r="B58" s="16" t="s">
        <v>77</v>
      </c>
      <c r="C58" s="15" t="s">
        <v>78</v>
      </c>
      <c r="D58" s="9">
        <v>5</v>
      </c>
      <c r="E58" s="9">
        <f>D58*AM58*12</f>
        <v>91734</v>
      </c>
      <c r="F58" s="10">
        <v>1.3</v>
      </c>
      <c r="G58" s="10">
        <f>F58*AM58*12</f>
        <v>23850.840000000004</v>
      </c>
      <c r="H58" s="9">
        <v>0.08</v>
      </c>
      <c r="I58" s="9">
        <v>0.08</v>
      </c>
      <c r="J58" s="9">
        <f t="shared" si="0"/>
        <v>2935.4880000000003</v>
      </c>
      <c r="K58" s="9">
        <v>0.4</v>
      </c>
      <c r="L58" s="9">
        <v>0.4</v>
      </c>
      <c r="M58" s="9">
        <v>0.5</v>
      </c>
      <c r="N58" s="9">
        <v>0.5</v>
      </c>
      <c r="O58" s="9">
        <v>0.4</v>
      </c>
      <c r="P58" s="9">
        <f t="shared" si="1"/>
        <v>40362.960000000006</v>
      </c>
      <c r="Q58" s="9">
        <v>0.5</v>
      </c>
      <c r="R58" s="9">
        <f t="shared" si="2"/>
        <v>9173.4000000000015</v>
      </c>
      <c r="S58" s="9">
        <v>0.4</v>
      </c>
      <c r="T58" s="9">
        <f t="shared" si="3"/>
        <v>7338.7200000000012</v>
      </c>
      <c r="U58" s="9">
        <v>2.88</v>
      </c>
      <c r="V58" s="9">
        <f t="shared" si="4"/>
        <v>52838.784</v>
      </c>
      <c r="W58" s="9">
        <v>2.21</v>
      </c>
      <c r="X58" s="9">
        <f t="shared" si="5"/>
        <v>40546.428</v>
      </c>
      <c r="Y58" s="9"/>
      <c r="Z58" s="9">
        <f t="shared" si="6"/>
        <v>0</v>
      </c>
      <c r="AA58" s="6"/>
      <c r="AB58" s="6">
        <f t="shared" si="7"/>
        <v>0</v>
      </c>
      <c r="AC58" s="13">
        <v>8.3135048727843552E-2</v>
      </c>
      <c r="AD58" s="7">
        <f t="shared" si="8"/>
        <v>1525.2621120000001</v>
      </c>
      <c r="AE58" s="13">
        <v>0.39960147837519788</v>
      </c>
      <c r="AF58" s="7">
        <f t="shared" si="9"/>
        <v>7331.4084034540811</v>
      </c>
      <c r="AG58" s="13">
        <v>0.1292879952907319</v>
      </c>
      <c r="AH58" s="7">
        <f t="shared" si="10"/>
        <v>2372.0209920000002</v>
      </c>
      <c r="AI58" s="13">
        <v>1.1310691869971874</v>
      </c>
      <c r="AJ58" s="7">
        <f t="shared" si="11"/>
        <v>20751.500159999996</v>
      </c>
      <c r="AK58" s="7">
        <f>AB58+Z58+X58+V58+T58+R58+P58+J58+G58+E58</f>
        <v>268780.62</v>
      </c>
      <c r="AL58" s="35">
        <v>14.650000000000002</v>
      </c>
      <c r="AM58" s="6">
        <v>1528.9</v>
      </c>
      <c r="AP58" s="30">
        <f t="shared" si="12"/>
        <v>268780.62000000005</v>
      </c>
      <c r="AQ58" s="30">
        <f t="shared" si="13"/>
        <v>0</v>
      </c>
    </row>
    <row r="59" spans="1:43" ht="31.5" customHeight="1" x14ac:dyDescent="0.2">
      <c r="A59" s="5">
        <v>55</v>
      </c>
      <c r="B59" s="14" t="s">
        <v>17</v>
      </c>
      <c r="C59" s="15" t="s">
        <v>18</v>
      </c>
      <c r="D59" s="9">
        <v>5</v>
      </c>
      <c r="E59" s="9">
        <f>D59*AM59*12</f>
        <v>266606.39999999997</v>
      </c>
      <c r="F59" s="10">
        <v>1.0900000000000001</v>
      </c>
      <c r="G59" s="10">
        <f>F59*AM59*12</f>
        <v>58120.195199999995</v>
      </c>
      <c r="H59" s="9">
        <v>0.08</v>
      </c>
      <c r="I59" s="9">
        <v>0.08</v>
      </c>
      <c r="J59" s="9">
        <f t="shared" si="0"/>
        <v>8531.4048000000003</v>
      </c>
      <c r="K59" s="6">
        <v>0.45</v>
      </c>
      <c r="L59" s="9">
        <v>0.45</v>
      </c>
      <c r="M59" s="9">
        <v>0.45</v>
      </c>
      <c r="N59" s="9">
        <v>0.45</v>
      </c>
      <c r="O59" s="9">
        <v>0.37</v>
      </c>
      <c r="P59" s="9">
        <f t="shared" si="1"/>
        <v>115707.1776</v>
      </c>
      <c r="Q59" s="9">
        <v>0.5</v>
      </c>
      <c r="R59" s="9">
        <f t="shared" si="2"/>
        <v>26660.639999999999</v>
      </c>
      <c r="S59" s="9">
        <v>0.4</v>
      </c>
      <c r="T59" s="9">
        <f t="shared" si="3"/>
        <v>21328.511999999999</v>
      </c>
      <c r="U59" s="9">
        <v>2.85</v>
      </c>
      <c r="V59" s="9">
        <f t="shared" si="4"/>
        <v>151965.64799999999</v>
      </c>
      <c r="W59" s="9">
        <v>1.7</v>
      </c>
      <c r="X59" s="9">
        <f t="shared" si="5"/>
        <v>90646.175999999992</v>
      </c>
      <c r="Y59" s="9"/>
      <c r="Z59" s="9">
        <f t="shared" si="6"/>
        <v>0</v>
      </c>
      <c r="AA59" s="6"/>
      <c r="AB59" s="6">
        <f t="shared" si="7"/>
        <v>0</v>
      </c>
      <c r="AC59" s="13">
        <v>6.081424751993951E-2</v>
      </c>
      <c r="AD59" s="7">
        <f t="shared" si="8"/>
        <v>3242.6935199999998</v>
      </c>
      <c r="AE59" s="13">
        <v>0.37381930176439881</v>
      </c>
      <c r="AF59" s="7">
        <f t="shared" si="9"/>
        <v>19932.523658784001</v>
      </c>
      <c r="AG59" s="13">
        <v>0.12593495850062117</v>
      </c>
      <c r="AH59" s="7">
        <f t="shared" si="10"/>
        <v>6715.0131840000013</v>
      </c>
      <c r="AI59" s="13">
        <v>1.0258604864699425</v>
      </c>
      <c r="AJ59" s="7">
        <f t="shared" si="11"/>
        <v>54700.194240000012</v>
      </c>
      <c r="AK59" s="7">
        <f>AB59+Z59+X59+V59+T59+R59+P59+J59+G59+E59</f>
        <v>739566.15359999996</v>
      </c>
      <c r="AL59" s="35">
        <v>13.87</v>
      </c>
      <c r="AM59" s="6">
        <v>4443.4399999999996</v>
      </c>
      <c r="AP59" s="30">
        <f t="shared" si="12"/>
        <v>739566.15359999985</v>
      </c>
      <c r="AQ59" s="30">
        <f t="shared" si="13"/>
        <v>0</v>
      </c>
    </row>
    <row r="60" spans="1:43" ht="31.5" customHeight="1" x14ac:dyDescent="0.2">
      <c r="A60" s="5">
        <v>56</v>
      </c>
      <c r="B60" s="14" t="s">
        <v>17</v>
      </c>
      <c r="C60" s="15" t="s">
        <v>19</v>
      </c>
      <c r="D60" s="9">
        <v>5</v>
      </c>
      <c r="E60" s="9">
        <f>D60*AM60*12</f>
        <v>201096</v>
      </c>
      <c r="F60" s="10">
        <v>1.18</v>
      </c>
      <c r="G60" s="10">
        <f>F60*AM60*12</f>
        <v>47458.655999999995</v>
      </c>
      <c r="H60" s="9">
        <v>0.08</v>
      </c>
      <c r="I60" s="9">
        <v>0.08</v>
      </c>
      <c r="J60" s="9">
        <f t="shared" si="0"/>
        <v>6435.0720000000001</v>
      </c>
      <c r="K60" s="6">
        <v>0.7</v>
      </c>
      <c r="L60" s="9">
        <v>0.7</v>
      </c>
      <c r="M60" s="9">
        <v>0.7</v>
      </c>
      <c r="N60" s="9">
        <v>0.7</v>
      </c>
      <c r="O60" s="9">
        <v>0.7</v>
      </c>
      <c r="P60" s="9">
        <f t="shared" si="1"/>
        <v>140767.20000000001</v>
      </c>
      <c r="Q60" s="9">
        <v>0.54</v>
      </c>
      <c r="R60" s="9">
        <f t="shared" si="2"/>
        <v>21718.368000000002</v>
      </c>
      <c r="S60" s="9">
        <v>0.4</v>
      </c>
      <c r="T60" s="9">
        <f t="shared" si="3"/>
        <v>16087.68</v>
      </c>
      <c r="U60" s="9">
        <v>3.78</v>
      </c>
      <c r="V60" s="9">
        <f t="shared" si="4"/>
        <v>152028.576</v>
      </c>
      <c r="W60" s="9">
        <v>2.2200000000000002</v>
      </c>
      <c r="X60" s="9">
        <f t="shared" si="5"/>
        <v>89286.624000000011</v>
      </c>
      <c r="Y60" s="9"/>
      <c r="Z60" s="9">
        <f t="shared" si="6"/>
        <v>0</v>
      </c>
      <c r="AA60" s="6"/>
      <c r="AB60" s="6">
        <f t="shared" si="7"/>
        <v>0</v>
      </c>
      <c r="AC60" s="13">
        <v>5.5376020408163272E-2</v>
      </c>
      <c r="AD60" s="7">
        <f t="shared" si="8"/>
        <v>2227.1792400000004</v>
      </c>
      <c r="AE60" s="13">
        <v>0.34039104531686365</v>
      </c>
      <c r="AF60" s="7">
        <f t="shared" si="9"/>
        <v>13690.255529808004</v>
      </c>
      <c r="AG60" s="13">
        <v>0.11467340494092376</v>
      </c>
      <c r="AH60" s="7">
        <f t="shared" si="10"/>
        <v>4612.0726080000004</v>
      </c>
      <c r="AI60" s="13">
        <v>0.99030161117078419</v>
      </c>
      <c r="AJ60" s="7">
        <f t="shared" si="11"/>
        <v>39829.138559999999</v>
      </c>
      <c r="AK60" s="7">
        <f>AB60+Z60+X60+V60+T60+R60+P60+J60+G60+E60</f>
        <v>674878.17599999998</v>
      </c>
      <c r="AL60" s="35">
        <v>16.779999999999998</v>
      </c>
      <c r="AM60" s="6">
        <v>3351.6</v>
      </c>
      <c r="AP60" s="30">
        <f t="shared" si="12"/>
        <v>674878.17599999986</v>
      </c>
      <c r="AQ60" s="30">
        <f t="shared" si="13"/>
        <v>0</v>
      </c>
    </row>
    <row r="61" spans="1:43" ht="31.5" customHeight="1" x14ac:dyDescent="0.2">
      <c r="A61" s="5">
        <v>57</v>
      </c>
      <c r="B61" s="14" t="s">
        <v>17</v>
      </c>
      <c r="C61" s="15" t="s">
        <v>21</v>
      </c>
      <c r="D61" s="9">
        <v>5</v>
      </c>
      <c r="E61" s="9">
        <f>D61*AM61*12</f>
        <v>116394</v>
      </c>
      <c r="F61" s="10">
        <v>1</v>
      </c>
      <c r="G61" s="10">
        <f>F61*AM61*12</f>
        <v>23278.800000000003</v>
      </c>
      <c r="H61" s="9">
        <v>0.08</v>
      </c>
      <c r="I61" s="9">
        <v>0.08</v>
      </c>
      <c r="J61" s="9">
        <f t="shared" si="0"/>
        <v>3724.6080000000002</v>
      </c>
      <c r="K61" s="6">
        <v>0.35</v>
      </c>
      <c r="L61" s="9">
        <v>0.35</v>
      </c>
      <c r="M61" s="9">
        <v>0.35</v>
      </c>
      <c r="N61" s="9">
        <v>0.4</v>
      </c>
      <c r="O61" s="9">
        <v>0.35</v>
      </c>
      <c r="P61" s="9">
        <f t="shared" si="1"/>
        <v>41901.839999999997</v>
      </c>
      <c r="Q61" s="9">
        <v>0.5</v>
      </c>
      <c r="R61" s="9">
        <f t="shared" si="2"/>
        <v>11639.400000000001</v>
      </c>
      <c r="S61" s="9">
        <v>0.36</v>
      </c>
      <c r="T61" s="9">
        <f t="shared" si="3"/>
        <v>8380.3680000000004</v>
      </c>
      <c r="U61" s="9">
        <v>3.16</v>
      </c>
      <c r="V61" s="9">
        <f t="shared" si="4"/>
        <v>73561.008000000002</v>
      </c>
      <c r="W61" s="9">
        <v>1.96</v>
      </c>
      <c r="X61" s="9">
        <f t="shared" si="5"/>
        <v>45626.448000000004</v>
      </c>
      <c r="Y61" s="9"/>
      <c r="Z61" s="9">
        <f t="shared" si="6"/>
        <v>0</v>
      </c>
      <c r="AA61" s="6">
        <v>2.4</v>
      </c>
      <c r="AB61" s="6">
        <f t="shared" si="7"/>
        <v>55869.120000000003</v>
      </c>
      <c r="AC61" s="13">
        <v>5.9049853085210574E-2</v>
      </c>
      <c r="AD61" s="7">
        <f t="shared" si="8"/>
        <v>1374.6097199999999</v>
      </c>
      <c r="AE61" s="13">
        <v>0.39994047907613794</v>
      </c>
      <c r="AF61" s="7">
        <f t="shared" si="9"/>
        <v>9310.1344243176009</v>
      </c>
      <c r="AG61" s="13">
        <v>0.1222812268673643</v>
      </c>
      <c r="AH61" s="7">
        <f t="shared" si="10"/>
        <v>2846.5602240000003</v>
      </c>
      <c r="AI61" s="13">
        <v>1.5584515799783494</v>
      </c>
      <c r="AJ61" s="7">
        <f t="shared" si="11"/>
        <v>36278.882640000003</v>
      </c>
      <c r="AK61" s="7">
        <f>AB61+Z61+X61+V61+T61+R61+P61+J61+G61+E61</f>
        <v>380375.592</v>
      </c>
      <c r="AL61" s="35">
        <v>16.339999999999996</v>
      </c>
      <c r="AM61" s="6">
        <v>1939.9</v>
      </c>
      <c r="AP61" s="30">
        <f t="shared" si="12"/>
        <v>380375.59199999995</v>
      </c>
      <c r="AQ61" s="30">
        <f t="shared" si="13"/>
        <v>0</v>
      </c>
    </row>
    <row r="62" spans="1:43" ht="31.5" customHeight="1" x14ac:dyDescent="0.2">
      <c r="A62" s="5">
        <v>58</v>
      </c>
      <c r="B62" s="14" t="s">
        <v>17</v>
      </c>
      <c r="C62" s="15" t="s">
        <v>29</v>
      </c>
      <c r="D62" s="9">
        <v>5</v>
      </c>
      <c r="E62" s="9">
        <f>D62*AM62*12</f>
        <v>256806</v>
      </c>
      <c r="F62" s="9">
        <v>1.38</v>
      </c>
      <c r="G62" s="10">
        <f>F62*AM62*12</f>
        <v>70878.456000000006</v>
      </c>
      <c r="H62" s="9">
        <v>0.08</v>
      </c>
      <c r="I62" s="9">
        <v>0.08</v>
      </c>
      <c r="J62" s="9">
        <f t="shared" si="0"/>
        <v>8217.7920000000013</v>
      </c>
      <c r="K62" s="6">
        <v>0.5</v>
      </c>
      <c r="L62" s="9">
        <v>0.5</v>
      </c>
      <c r="M62" s="9">
        <v>0.5</v>
      </c>
      <c r="N62" s="9">
        <v>0.5</v>
      </c>
      <c r="O62" s="9">
        <v>0.4</v>
      </c>
      <c r="P62" s="9">
        <f t="shared" si="1"/>
        <v>123266.88</v>
      </c>
      <c r="Q62" s="9">
        <v>0.5</v>
      </c>
      <c r="R62" s="9">
        <f t="shared" si="2"/>
        <v>25680.600000000002</v>
      </c>
      <c r="S62" s="9">
        <v>0.4</v>
      </c>
      <c r="T62" s="9">
        <f t="shared" si="3"/>
        <v>20544.480000000003</v>
      </c>
      <c r="U62" s="9">
        <v>2.87</v>
      </c>
      <c r="V62" s="9">
        <f t="shared" si="4"/>
        <v>147406.644</v>
      </c>
      <c r="W62" s="9">
        <v>1.67</v>
      </c>
      <c r="X62" s="9">
        <f t="shared" si="5"/>
        <v>85773.204000000012</v>
      </c>
      <c r="Y62" s="9">
        <v>0.13</v>
      </c>
      <c r="Z62" s="9">
        <f t="shared" si="6"/>
        <v>6676.9560000000001</v>
      </c>
      <c r="AA62" s="6"/>
      <c r="AB62" s="6">
        <f t="shared" si="7"/>
        <v>0</v>
      </c>
      <c r="AC62" s="13">
        <v>6.1155591421143851E-2</v>
      </c>
      <c r="AD62" s="7">
        <f t="shared" si="8"/>
        <v>3141.0245620996538</v>
      </c>
      <c r="AE62" s="13">
        <v>0.40208457692053734</v>
      </c>
      <c r="AF62" s="7">
        <f t="shared" si="9"/>
        <v>20651.546372131103</v>
      </c>
      <c r="AG62" s="13">
        <v>0.12664181802426344</v>
      </c>
      <c r="AH62" s="7">
        <f t="shared" si="10"/>
        <v>6504.4757439078003</v>
      </c>
      <c r="AI62" s="13">
        <v>0.91836452339688046</v>
      </c>
      <c r="AJ62" s="7">
        <f t="shared" si="11"/>
        <v>47168.303959091863</v>
      </c>
      <c r="AK62" s="7">
        <f>AB62+Z62+X62+V62+T62+R62+P62+J62+G62+E62</f>
        <v>745251.0120000001</v>
      </c>
      <c r="AL62" s="35">
        <v>14.510000000000002</v>
      </c>
      <c r="AM62" s="6">
        <v>4280.1000000000004</v>
      </c>
      <c r="AP62" s="30">
        <f t="shared" si="12"/>
        <v>745251.0120000001</v>
      </c>
      <c r="AQ62" s="30">
        <f t="shared" si="13"/>
        <v>0</v>
      </c>
    </row>
    <row r="63" spans="1:43" ht="31.5" customHeight="1" x14ac:dyDescent="0.2">
      <c r="A63" s="5">
        <v>59</v>
      </c>
      <c r="B63" s="16" t="s">
        <v>59</v>
      </c>
      <c r="C63" s="15">
        <v>3</v>
      </c>
      <c r="D63" s="9">
        <v>5</v>
      </c>
      <c r="E63" s="9">
        <f>D63*AM63*12</f>
        <v>208578.59999999998</v>
      </c>
      <c r="F63" s="10">
        <v>1.03</v>
      </c>
      <c r="G63" s="10">
        <f>F63*AM63*12</f>
        <v>42967.191599999998</v>
      </c>
      <c r="H63" s="9">
        <v>0.08</v>
      </c>
      <c r="I63" s="9">
        <v>0.08</v>
      </c>
      <c r="J63" s="9">
        <f t="shared" si="0"/>
        <v>6674.5151999999998</v>
      </c>
      <c r="K63" s="6">
        <v>0.4</v>
      </c>
      <c r="L63" s="9">
        <v>0.4</v>
      </c>
      <c r="M63" s="9">
        <v>0.45</v>
      </c>
      <c r="N63" s="9">
        <v>0.5</v>
      </c>
      <c r="O63" s="9">
        <v>0.4</v>
      </c>
      <c r="P63" s="9">
        <f t="shared" si="1"/>
        <v>89688.797999999995</v>
      </c>
      <c r="Q63" s="9">
        <v>0.5</v>
      </c>
      <c r="R63" s="9">
        <f t="shared" si="2"/>
        <v>20857.86</v>
      </c>
      <c r="S63" s="9">
        <v>0.4</v>
      </c>
      <c r="T63" s="9">
        <f t="shared" si="3"/>
        <v>16686.288</v>
      </c>
      <c r="U63" s="9">
        <v>2.63</v>
      </c>
      <c r="V63" s="9">
        <f t="shared" si="4"/>
        <v>109712.34359999999</v>
      </c>
      <c r="W63" s="9">
        <v>1.7</v>
      </c>
      <c r="X63" s="9">
        <f t="shared" si="5"/>
        <v>70916.724000000002</v>
      </c>
      <c r="Y63" s="9">
        <v>0.16</v>
      </c>
      <c r="Z63" s="9">
        <f t="shared" si="6"/>
        <v>6674.5151999999998</v>
      </c>
      <c r="AA63" s="6"/>
      <c r="AB63" s="6">
        <f t="shared" si="7"/>
        <v>0</v>
      </c>
      <c r="AC63" s="13">
        <v>9.3803533056603119E-2</v>
      </c>
      <c r="AD63" s="7">
        <f t="shared" si="8"/>
        <v>3913.0819199999996</v>
      </c>
      <c r="AE63" s="13">
        <v>0.61525651158245387</v>
      </c>
      <c r="AF63" s="7">
        <f t="shared" si="9"/>
        <v>25665.868365350405</v>
      </c>
      <c r="AG63" s="13">
        <v>0.19424961295166426</v>
      </c>
      <c r="AH63" s="7">
        <f t="shared" si="10"/>
        <v>8103.2624640000004</v>
      </c>
      <c r="AI63" s="13">
        <v>1.1182558057250362</v>
      </c>
      <c r="AJ63" s="7">
        <f t="shared" si="11"/>
        <v>46648.84608000001</v>
      </c>
      <c r="AK63" s="7">
        <f>AB63+Z63+X63+V63+T63+R63+P63+J63+G63+E63</f>
        <v>572756.83559999999</v>
      </c>
      <c r="AL63" s="35">
        <v>13.73</v>
      </c>
      <c r="AM63" s="6">
        <v>3476.31</v>
      </c>
      <c r="AP63" s="30">
        <f t="shared" si="12"/>
        <v>572756.83560000011</v>
      </c>
      <c r="AQ63" s="30">
        <f t="shared" si="13"/>
        <v>0</v>
      </c>
    </row>
    <row r="64" spans="1:43" ht="31.5" customHeight="1" x14ac:dyDescent="0.2">
      <c r="A64" s="5">
        <v>60</v>
      </c>
      <c r="B64" s="14" t="s">
        <v>86</v>
      </c>
      <c r="C64" s="15">
        <v>22</v>
      </c>
      <c r="D64" s="9">
        <v>5</v>
      </c>
      <c r="E64" s="9">
        <f>D64*AM64*12</f>
        <v>203064</v>
      </c>
      <c r="F64" s="10">
        <v>1.31</v>
      </c>
      <c r="G64" s="10">
        <f>F64*AM64*12</f>
        <v>53202.768000000004</v>
      </c>
      <c r="H64" s="9">
        <v>0.08</v>
      </c>
      <c r="I64" s="9">
        <v>0.08</v>
      </c>
      <c r="J64" s="9">
        <f t="shared" si="0"/>
        <v>6498.0480000000007</v>
      </c>
      <c r="K64" s="9">
        <v>0.4</v>
      </c>
      <c r="L64" s="9">
        <v>0.4</v>
      </c>
      <c r="M64" s="9">
        <v>0.5</v>
      </c>
      <c r="N64" s="9">
        <v>0.5</v>
      </c>
      <c r="O64" s="9">
        <v>0.4</v>
      </c>
      <c r="P64" s="9">
        <f t="shared" si="1"/>
        <v>89348.160000000018</v>
      </c>
      <c r="Q64" s="9">
        <v>0.5</v>
      </c>
      <c r="R64" s="9">
        <f t="shared" si="2"/>
        <v>20306.400000000001</v>
      </c>
      <c r="S64" s="9">
        <v>0.4</v>
      </c>
      <c r="T64" s="9">
        <f t="shared" si="3"/>
        <v>16245.120000000003</v>
      </c>
      <c r="U64" s="9">
        <v>3.02</v>
      </c>
      <c r="V64" s="9">
        <f t="shared" si="4"/>
        <v>122650.65600000002</v>
      </c>
      <c r="W64" s="9">
        <v>2.2200000000000002</v>
      </c>
      <c r="X64" s="9">
        <f t="shared" si="5"/>
        <v>90160.416000000012</v>
      </c>
      <c r="Y64" s="9">
        <v>0.16</v>
      </c>
      <c r="Z64" s="9">
        <f t="shared" si="6"/>
        <v>6498.0480000000007</v>
      </c>
      <c r="AA64" s="6"/>
      <c r="AB64" s="6">
        <f t="shared" si="7"/>
        <v>0</v>
      </c>
      <c r="AC64" s="13">
        <v>6.9410182011582555E-2</v>
      </c>
      <c r="AD64" s="7">
        <f t="shared" si="8"/>
        <v>2818.94184</v>
      </c>
      <c r="AE64" s="13">
        <v>0.45635669641248083</v>
      </c>
      <c r="AF64" s="7">
        <f t="shared" si="9"/>
        <v>18533.923240060802</v>
      </c>
      <c r="AG64" s="13">
        <v>0.14373553480676043</v>
      </c>
      <c r="AH64" s="7">
        <f t="shared" si="10"/>
        <v>5837.502528</v>
      </c>
      <c r="AI64" s="13">
        <v>0.96135636449592254</v>
      </c>
      <c r="AJ64" s="7">
        <f t="shared" si="11"/>
        <v>39043.373760000002</v>
      </c>
      <c r="AK64" s="7">
        <f>AB64+Z64+X64+V64+T64+R64+P64+J64+G64+E64</f>
        <v>607973.61600000004</v>
      </c>
      <c r="AL64" s="35">
        <v>14.970000000000002</v>
      </c>
      <c r="AM64" s="6">
        <v>3384.4</v>
      </c>
      <c r="AP64" s="30">
        <f t="shared" si="12"/>
        <v>607973.61600000015</v>
      </c>
      <c r="AQ64" s="30">
        <f t="shared" si="13"/>
        <v>0</v>
      </c>
    </row>
    <row r="65" spans="1:44" ht="31.5" customHeight="1" x14ac:dyDescent="0.2">
      <c r="A65" s="5">
        <v>61</v>
      </c>
      <c r="B65" s="14" t="s">
        <v>110</v>
      </c>
      <c r="C65" s="15" t="s">
        <v>111</v>
      </c>
      <c r="D65" s="9">
        <v>5</v>
      </c>
      <c r="E65" s="9">
        <f>D65*AM65*12</f>
        <v>24000</v>
      </c>
      <c r="F65" s="10">
        <v>0.8</v>
      </c>
      <c r="G65" s="10">
        <f>F65*AM65*12</f>
        <v>3840</v>
      </c>
      <c r="H65" s="9">
        <v>0.08</v>
      </c>
      <c r="I65" s="9">
        <v>0.08</v>
      </c>
      <c r="J65" s="9">
        <f t="shared" si="0"/>
        <v>768</v>
      </c>
      <c r="K65" s="6">
        <v>0.5</v>
      </c>
      <c r="L65" s="6">
        <v>0.5</v>
      </c>
      <c r="M65" s="9">
        <v>0.5</v>
      </c>
      <c r="N65" s="9">
        <v>0.5</v>
      </c>
      <c r="O65" s="9">
        <v>0.4</v>
      </c>
      <c r="P65" s="9">
        <f t="shared" si="1"/>
        <v>11520</v>
      </c>
      <c r="Q65" s="9">
        <v>0.5</v>
      </c>
      <c r="R65" s="9">
        <f t="shared" si="2"/>
        <v>2400</v>
      </c>
      <c r="S65" s="9">
        <v>0.42</v>
      </c>
      <c r="T65" s="9">
        <f t="shared" si="3"/>
        <v>2016</v>
      </c>
      <c r="U65" s="9">
        <v>2.4</v>
      </c>
      <c r="V65" s="9">
        <f t="shared" si="4"/>
        <v>11520</v>
      </c>
      <c r="W65" s="9">
        <v>1.3</v>
      </c>
      <c r="X65" s="9">
        <f t="shared" si="5"/>
        <v>6240</v>
      </c>
      <c r="Y65" s="9">
        <v>1.43</v>
      </c>
      <c r="Z65" s="9">
        <f t="shared" si="6"/>
        <v>6864</v>
      </c>
      <c r="AA65" s="6"/>
      <c r="AB65" s="6">
        <f t="shared" si="7"/>
        <v>0</v>
      </c>
      <c r="AC65" s="13">
        <v>7.7246399999999993E-2</v>
      </c>
      <c r="AD65" s="7">
        <f t="shared" si="8"/>
        <v>370.78271999999993</v>
      </c>
      <c r="AE65" s="13">
        <v>0.49013245142399997</v>
      </c>
      <c r="AF65" s="7">
        <f t="shared" si="9"/>
        <v>2352.6357668351998</v>
      </c>
      <c r="AG65" s="13">
        <v>0.15996288</v>
      </c>
      <c r="AH65" s="7">
        <f t="shared" si="10"/>
        <v>767.82182399999999</v>
      </c>
      <c r="AI65" s="13">
        <v>2.4699816000000001</v>
      </c>
      <c r="AJ65" s="7">
        <f t="shared" si="11"/>
        <v>11855.911680000001</v>
      </c>
      <c r="AK65" s="7">
        <f>AB65+Z65+X65+V65+T65+R65+P65+J65+G65+E65</f>
        <v>69168</v>
      </c>
      <c r="AL65" s="35">
        <v>14.41</v>
      </c>
      <c r="AM65" s="6">
        <v>400</v>
      </c>
      <c r="AP65" s="30">
        <f t="shared" si="12"/>
        <v>69168</v>
      </c>
      <c r="AQ65" s="30">
        <f t="shared" si="13"/>
        <v>0</v>
      </c>
    </row>
    <row r="66" spans="1:44" ht="31.5" customHeight="1" x14ac:dyDescent="0.2">
      <c r="A66" s="5">
        <v>62</v>
      </c>
      <c r="B66" s="14" t="s">
        <v>126</v>
      </c>
      <c r="C66" s="17">
        <v>7</v>
      </c>
      <c r="D66" s="9">
        <v>5</v>
      </c>
      <c r="E66" s="9">
        <f>D66*AM66*12</f>
        <v>244650</v>
      </c>
      <c r="F66" s="6">
        <v>1.18</v>
      </c>
      <c r="G66" s="10">
        <f>F66*AM66*12</f>
        <v>57737.399999999994</v>
      </c>
      <c r="H66" s="6">
        <v>0.08</v>
      </c>
      <c r="I66" s="6">
        <v>0.08</v>
      </c>
      <c r="J66" s="9">
        <f t="shared" si="0"/>
        <v>7828.7999999999993</v>
      </c>
      <c r="K66" s="6">
        <v>0.5</v>
      </c>
      <c r="L66" s="6">
        <v>0.44</v>
      </c>
      <c r="M66" s="6">
        <v>0.4</v>
      </c>
      <c r="N66" s="6">
        <v>0.4</v>
      </c>
      <c r="O66" s="6">
        <v>0.3</v>
      </c>
      <c r="P66" s="9">
        <f t="shared" si="1"/>
        <v>99817.199999999983</v>
      </c>
      <c r="Q66" s="9">
        <v>0.5</v>
      </c>
      <c r="R66" s="9">
        <f t="shared" si="2"/>
        <v>24465</v>
      </c>
      <c r="S66" s="6">
        <v>0.4</v>
      </c>
      <c r="T66" s="9">
        <f t="shared" si="3"/>
        <v>19572</v>
      </c>
      <c r="U66" s="6">
        <v>2.06</v>
      </c>
      <c r="V66" s="9">
        <f t="shared" si="4"/>
        <v>100795.79999999999</v>
      </c>
      <c r="W66" s="9">
        <v>1.7</v>
      </c>
      <c r="X66" s="9">
        <f t="shared" si="5"/>
        <v>83181</v>
      </c>
      <c r="Y66" s="9"/>
      <c r="Z66" s="9">
        <f t="shared" si="6"/>
        <v>0</v>
      </c>
      <c r="AA66" s="6"/>
      <c r="AB66" s="6">
        <f t="shared" si="7"/>
        <v>0</v>
      </c>
      <c r="AC66" s="13">
        <v>6.5948309720858467E-2</v>
      </c>
      <c r="AD66" s="7">
        <f t="shared" si="8"/>
        <v>3226.8507946416048</v>
      </c>
      <c r="AE66" s="13">
        <v>0.40537788590265117</v>
      </c>
      <c r="AF66" s="7">
        <f t="shared" si="9"/>
        <v>19835.139957216721</v>
      </c>
      <c r="AG66" s="13">
        <v>0.13656664328797868</v>
      </c>
      <c r="AH66" s="7">
        <f t="shared" si="10"/>
        <v>6682.2058560807964</v>
      </c>
      <c r="AI66" s="13">
        <v>0.97347555056810231</v>
      </c>
      <c r="AJ66" s="7">
        <f t="shared" si="11"/>
        <v>47632.158689297248</v>
      </c>
      <c r="AK66" s="7">
        <f>AB66+Z66+X66+V66+T66+R66+P66+J66+G66+E66</f>
        <v>638047.19999999995</v>
      </c>
      <c r="AL66" s="35">
        <v>13.040000000000001</v>
      </c>
      <c r="AM66" s="6">
        <v>4077.5</v>
      </c>
      <c r="AP66" s="30">
        <f t="shared" si="12"/>
        <v>638047.20000000007</v>
      </c>
      <c r="AQ66" s="30">
        <f t="shared" si="13"/>
        <v>0</v>
      </c>
    </row>
    <row r="67" spans="1:44" ht="31.5" customHeight="1" x14ac:dyDescent="0.2">
      <c r="A67" s="5">
        <v>63</v>
      </c>
      <c r="B67" s="14" t="s">
        <v>74</v>
      </c>
      <c r="C67" s="15">
        <v>7</v>
      </c>
      <c r="D67" s="9">
        <v>5</v>
      </c>
      <c r="E67" s="9">
        <f>D67*AM67*12</f>
        <v>34092</v>
      </c>
      <c r="F67" s="10">
        <v>0</v>
      </c>
      <c r="G67" s="10">
        <f>F67*AM67*12</f>
        <v>0</v>
      </c>
      <c r="H67" s="9">
        <v>0.1</v>
      </c>
      <c r="I67" s="9">
        <v>0.1</v>
      </c>
      <c r="J67" s="9">
        <f t="shared" si="0"/>
        <v>1363.6800000000003</v>
      </c>
      <c r="K67" s="9">
        <v>1</v>
      </c>
      <c r="L67" s="9">
        <v>1</v>
      </c>
      <c r="M67" s="9">
        <v>0</v>
      </c>
      <c r="N67" s="9">
        <v>1</v>
      </c>
      <c r="O67" s="9">
        <v>1</v>
      </c>
      <c r="P67" s="9">
        <f t="shared" si="1"/>
        <v>27273.600000000002</v>
      </c>
      <c r="Q67" s="9">
        <v>0.5</v>
      </c>
      <c r="R67" s="9">
        <f t="shared" si="2"/>
        <v>3409.2000000000003</v>
      </c>
      <c r="S67" s="9">
        <v>0.4</v>
      </c>
      <c r="T67" s="9">
        <f t="shared" si="3"/>
        <v>2727.3600000000006</v>
      </c>
      <c r="U67" s="9">
        <v>4.13</v>
      </c>
      <c r="V67" s="9">
        <f t="shared" si="4"/>
        <v>28159.992000000002</v>
      </c>
      <c r="W67" s="9">
        <v>2.1</v>
      </c>
      <c r="X67" s="9">
        <f t="shared" si="5"/>
        <v>14318.640000000003</v>
      </c>
      <c r="Y67" s="9"/>
      <c r="Z67" s="9">
        <f t="shared" si="6"/>
        <v>0</v>
      </c>
      <c r="AA67" s="6"/>
      <c r="AB67" s="6">
        <f t="shared" si="7"/>
        <v>0</v>
      </c>
      <c r="AC67" s="13">
        <v>5.5321365716297068E-2</v>
      </c>
      <c r="AD67" s="7">
        <f t="shared" si="8"/>
        <v>377.20319999999992</v>
      </c>
      <c r="AE67" s="13">
        <v>0</v>
      </c>
      <c r="AF67" s="7">
        <f t="shared" si="9"/>
        <v>0</v>
      </c>
      <c r="AG67" s="13">
        <v>5.7280112636395632E-2</v>
      </c>
      <c r="AH67" s="7">
        <f t="shared" si="10"/>
        <v>390.55871999999999</v>
      </c>
      <c r="AI67" s="13">
        <v>2.2501634635691654</v>
      </c>
      <c r="AJ67" s="7">
        <f t="shared" si="11"/>
        <v>15342.51456</v>
      </c>
      <c r="AK67" s="7">
        <f>AB67+Z67+X67+V67+T67+R67+P67+J67+G67+E67</f>
        <v>111344.47200000001</v>
      </c>
      <c r="AL67" s="35">
        <v>16.330000000000002</v>
      </c>
      <c r="AM67" s="6">
        <v>568.20000000000005</v>
      </c>
      <c r="AP67" s="30">
        <f t="shared" si="12"/>
        <v>111344.47200000002</v>
      </c>
      <c r="AQ67" s="30">
        <f t="shared" si="13"/>
        <v>0</v>
      </c>
    </row>
    <row r="68" spans="1:44" ht="31.5" customHeight="1" x14ac:dyDescent="0.2">
      <c r="A68" s="5">
        <v>64</v>
      </c>
      <c r="B68" s="16" t="s">
        <v>74</v>
      </c>
      <c r="C68" s="15">
        <v>1</v>
      </c>
      <c r="D68" s="9">
        <v>5</v>
      </c>
      <c r="E68" s="9">
        <f>D68*AM68*12</f>
        <v>379062</v>
      </c>
      <c r="F68" s="10">
        <v>1.35</v>
      </c>
      <c r="G68" s="10">
        <f>F68*AM68*12</f>
        <v>102346.74</v>
      </c>
      <c r="H68" s="9">
        <v>0.08</v>
      </c>
      <c r="I68" s="9">
        <v>0.08</v>
      </c>
      <c r="J68" s="9">
        <f t="shared" si="0"/>
        <v>12129.984</v>
      </c>
      <c r="K68" s="9">
        <v>0.5</v>
      </c>
      <c r="L68" s="9">
        <v>0.5</v>
      </c>
      <c r="M68" s="9">
        <v>0.5</v>
      </c>
      <c r="N68" s="9">
        <v>0.5</v>
      </c>
      <c r="O68" s="9">
        <v>0.4</v>
      </c>
      <c r="P68" s="9">
        <f t="shared" si="1"/>
        <v>181949.76</v>
      </c>
      <c r="Q68" s="9">
        <v>0.66</v>
      </c>
      <c r="R68" s="9">
        <f t="shared" si="2"/>
        <v>50036.183999999994</v>
      </c>
      <c r="S68" s="9">
        <v>0.5</v>
      </c>
      <c r="T68" s="9">
        <f t="shared" si="3"/>
        <v>37906.199999999997</v>
      </c>
      <c r="U68" s="9">
        <v>2.5300000000000002</v>
      </c>
      <c r="V68" s="9">
        <f t="shared" si="4"/>
        <v>191805.372</v>
      </c>
      <c r="W68" s="9">
        <v>2.4</v>
      </c>
      <c r="X68" s="9">
        <f t="shared" si="5"/>
        <v>181949.76</v>
      </c>
      <c r="Y68" s="9"/>
      <c r="Z68" s="9">
        <f t="shared" si="6"/>
        <v>0</v>
      </c>
      <c r="AA68" s="6">
        <v>2.5</v>
      </c>
      <c r="AB68" s="6">
        <f t="shared" si="7"/>
        <v>189531</v>
      </c>
      <c r="AC68" s="13">
        <v>6.483442866866107E-2</v>
      </c>
      <c r="AD68" s="7">
        <f t="shared" si="8"/>
        <v>4915.2536400000008</v>
      </c>
      <c r="AE68" s="13">
        <v>0.42497039648883933</v>
      </c>
      <c r="AF68" s="7">
        <f t="shared" si="9"/>
        <v>32218.025686770481</v>
      </c>
      <c r="AG68" s="13">
        <v>0.13426000348227995</v>
      </c>
      <c r="AH68" s="7">
        <f t="shared" si="10"/>
        <v>10178.573088000001</v>
      </c>
      <c r="AI68" s="13">
        <v>2.676176518353198</v>
      </c>
      <c r="AJ68" s="7">
        <f t="shared" si="11"/>
        <v>202887.36468</v>
      </c>
      <c r="AK68" s="7">
        <f>AB68+Z68+X68+V68+T68+R68+P68+J68+G68+E68</f>
        <v>1326717</v>
      </c>
      <c r="AL68" s="35">
        <v>17.5</v>
      </c>
      <c r="AM68" s="6">
        <v>6317.7</v>
      </c>
      <c r="AP68" s="30">
        <f t="shared" si="12"/>
        <v>1326717</v>
      </c>
      <c r="AQ68" s="30">
        <f t="shared" si="13"/>
        <v>0</v>
      </c>
    </row>
    <row r="69" spans="1:44" ht="31.5" customHeight="1" x14ac:dyDescent="0.2">
      <c r="A69" s="5">
        <v>65</v>
      </c>
      <c r="B69" s="14" t="s">
        <v>20</v>
      </c>
      <c r="C69" s="15">
        <v>4</v>
      </c>
      <c r="D69" s="9">
        <v>5</v>
      </c>
      <c r="E69" s="9">
        <f>D69*AM69*12</f>
        <v>660876</v>
      </c>
      <c r="F69" s="10">
        <v>1.05</v>
      </c>
      <c r="G69" s="10">
        <f>F69*AM69*12</f>
        <v>138783.96000000002</v>
      </c>
      <c r="H69" s="9">
        <v>0.08</v>
      </c>
      <c r="I69" s="9">
        <v>0.08</v>
      </c>
      <c r="J69" s="9">
        <f t="shared" si="0"/>
        <v>21148.031999999999</v>
      </c>
      <c r="K69" s="6">
        <v>0.45</v>
      </c>
      <c r="L69" s="9">
        <v>0.45</v>
      </c>
      <c r="M69" s="9">
        <v>0.45</v>
      </c>
      <c r="N69" s="9">
        <v>0.45</v>
      </c>
      <c r="O69" s="9">
        <v>0.45</v>
      </c>
      <c r="P69" s="9">
        <f t="shared" si="1"/>
        <v>297394.2</v>
      </c>
      <c r="Q69" s="9">
        <v>0.5</v>
      </c>
      <c r="R69" s="9">
        <f t="shared" si="2"/>
        <v>66087.600000000006</v>
      </c>
      <c r="S69" s="9">
        <v>0.4</v>
      </c>
      <c r="T69" s="9">
        <f t="shared" si="3"/>
        <v>52870.080000000002</v>
      </c>
      <c r="U69" s="9">
        <v>2.76</v>
      </c>
      <c r="V69" s="9">
        <f t="shared" si="4"/>
        <v>364803.55199999997</v>
      </c>
      <c r="W69" s="9">
        <v>1.7</v>
      </c>
      <c r="X69" s="9">
        <f t="shared" si="5"/>
        <v>224697.84</v>
      </c>
      <c r="Y69" s="9"/>
      <c r="Z69" s="9">
        <f t="shared" si="6"/>
        <v>0</v>
      </c>
      <c r="AA69" s="6">
        <v>2.5</v>
      </c>
      <c r="AB69" s="6">
        <f t="shared" si="7"/>
        <v>330438</v>
      </c>
      <c r="AC69" s="13">
        <v>7.7662221705412482E-2</v>
      </c>
      <c r="AD69" s="7">
        <f t="shared" si="8"/>
        <v>10265.019686357236</v>
      </c>
      <c r="AE69" s="13">
        <v>0.50905276452765991</v>
      </c>
      <c r="AF69" s="7">
        <f t="shared" si="9"/>
        <v>67284.150961996347</v>
      </c>
      <c r="AG69" s="13">
        <v>0.16082396915838529</v>
      </c>
      <c r="AH69" s="7">
        <f t="shared" si="10"/>
        <v>21256.940288303409</v>
      </c>
      <c r="AI69" s="13">
        <v>1.8393369723695627</v>
      </c>
      <c r="AJ69" s="7">
        <f t="shared" si="11"/>
        <v>243114.73219034143</v>
      </c>
      <c r="AK69" s="7">
        <f>AB69+Z69+X69+V69+T69+R69+P69+J69+G69+E69</f>
        <v>2157099.2639999995</v>
      </c>
      <c r="AL69" s="35">
        <v>16.32</v>
      </c>
      <c r="AM69" s="6">
        <v>11014.6</v>
      </c>
      <c r="AP69" s="30">
        <f t="shared" si="12"/>
        <v>2157099.264</v>
      </c>
      <c r="AQ69" s="30">
        <f t="shared" si="13"/>
        <v>0</v>
      </c>
    </row>
    <row r="70" spans="1:44" ht="31.5" customHeight="1" x14ac:dyDescent="0.2">
      <c r="A70" s="5">
        <v>66</v>
      </c>
      <c r="B70" s="14" t="s">
        <v>20</v>
      </c>
      <c r="C70" s="15">
        <v>20</v>
      </c>
      <c r="D70" s="9">
        <v>5</v>
      </c>
      <c r="E70" s="9">
        <f>D70*AM70*12</f>
        <v>270906</v>
      </c>
      <c r="F70" s="10">
        <v>1</v>
      </c>
      <c r="G70" s="10">
        <f>F70*AM70*12</f>
        <v>54181.200000000004</v>
      </c>
      <c r="H70" s="9">
        <v>0.08</v>
      </c>
      <c r="I70" s="9">
        <v>0.08</v>
      </c>
      <c r="J70" s="9">
        <f t="shared" ref="J70:J133" si="14">(H70+I70)*AM70*12</f>
        <v>8668.9920000000002</v>
      </c>
      <c r="K70" s="6">
        <v>0.5</v>
      </c>
      <c r="L70" s="6">
        <v>0.5</v>
      </c>
      <c r="M70" s="6">
        <v>0.5</v>
      </c>
      <c r="N70" s="6">
        <v>0.5</v>
      </c>
      <c r="O70" s="9">
        <v>0.3</v>
      </c>
      <c r="P70" s="9">
        <f t="shared" ref="P70:P133" si="15">(K70+L70+M70+N70+O70)*AM70*12</f>
        <v>124616.76</v>
      </c>
      <c r="Q70" s="9">
        <v>0.54</v>
      </c>
      <c r="R70" s="9">
        <f t="shared" ref="R70:R133" si="16">Q70*AM70*12</f>
        <v>29257.848000000005</v>
      </c>
      <c r="S70" s="9">
        <v>0.4</v>
      </c>
      <c r="T70" s="9">
        <f t="shared" ref="T70:T133" si="17">S70*AM70*12</f>
        <v>21672.480000000003</v>
      </c>
      <c r="U70" s="9">
        <v>3</v>
      </c>
      <c r="V70" s="9">
        <f t="shared" ref="V70:V133" si="18">U70*AM70*12</f>
        <v>162543.6</v>
      </c>
      <c r="W70" s="9">
        <v>1.6</v>
      </c>
      <c r="X70" s="9">
        <f t="shared" ref="X70:X133" si="19">W70*AM70*12</f>
        <v>86689.920000000013</v>
      </c>
      <c r="Y70" s="9"/>
      <c r="Z70" s="9">
        <f t="shared" ref="Z70:Z133" si="20">Y70*AM70*12</f>
        <v>0</v>
      </c>
      <c r="AA70" s="5"/>
      <c r="AB70" s="6">
        <f t="shared" ref="AB70:AB133" si="21">AA70*AM70*12</f>
        <v>0</v>
      </c>
      <c r="AC70" s="13">
        <v>6.1880682598392064E-2</v>
      </c>
      <c r="AD70" s="7">
        <f t="shared" ref="AD70:AD133" si="22">AC70*AM70*12</f>
        <v>3352.7696400000004</v>
      </c>
      <c r="AE70" s="13">
        <v>0.4056094695186242</v>
      </c>
      <c r="AF70" s="7">
        <f t="shared" ref="AF70:AF133" si="23">AE70*AM70*12</f>
        <v>21976.407789882483</v>
      </c>
      <c r="AG70" s="13">
        <v>0.12814334654824922</v>
      </c>
      <c r="AH70" s="7">
        <f t="shared" ref="AH70:AH133" si="24">AG70*AM70*12</f>
        <v>6942.9602880000011</v>
      </c>
      <c r="AI70" s="13">
        <v>0.91709990033443334</v>
      </c>
      <c r="AJ70" s="7">
        <f t="shared" ref="AJ70:AJ133" si="25">AI70*AM70*12</f>
        <v>49689.573120000001</v>
      </c>
      <c r="AK70" s="7">
        <f>AB70+Z70+X70+V70+T70+R70+P70+J70+G70+E70</f>
        <v>758536.8</v>
      </c>
      <c r="AL70" s="35">
        <v>14</v>
      </c>
      <c r="AM70" s="6">
        <v>4515.1000000000004</v>
      </c>
      <c r="AN70" s="11"/>
      <c r="AO70" s="11"/>
      <c r="AP70" s="30">
        <f t="shared" ref="AP70:AP133" si="26">AL70*AM70*12</f>
        <v>758536.8</v>
      </c>
      <c r="AQ70" s="30">
        <f t="shared" ref="AQ70:AQ133" si="27">AK70-AP70</f>
        <v>0</v>
      </c>
      <c r="AR70" s="11"/>
    </row>
    <row r="71" spans="1:44" ht="31.5" customHeight="1" x14ac:dyDescent="0.2">
      <c r="A71" s="5">
        <v>67</v>
      </c>
      <c r="B71" s="14" t="s">
        <v>20</v>
      </c>
      <c r="C71" s="15" t="s">
        <v>131</v>
      </c>
      <c r="D71" s="9">
        <v>5</v>
      </c>
      <c r="E71" s="9">
        <f>D71*AM71*12</f>
        <v>672006</v>
      </c>
      <c r="F71" s="10">
        <v>0.8</v>
      </c>
      <c r="G71" s="10">
        <f>F71*AM71*12</f>
        <v>107520.95999999999</v>
      </c>
      <c r="H71" s="9">
        <v>7.0000000000000007E-2</v>
      </c>
      <c r="I71" s="9">
        <v>7.0000000000000007E-2</v>
      </c>
      <c r="J71" s="9">
        <f t="shared" si="14"/>
        <v>18816.168000000001</v>
      </c>
      <c r="K71" s="6">
        <v>0.4</v>
      </c>
      <c r="L71" s="6">
        <v>0.4</v>
      </c>
      <c r="M71" s="6">
        <v>0.4</v>
      </c>
      <c r="N71" s="6">
        <v>0.4</v>
      </c>
      <c r="O71" s="9">
        <v>0.4</v>
      </c>
      <c r="P71" s="9">
        <f t="shared" si="15"/>
        <v>268802.40000000002</v>
      </c>
      <c r="Q71" s="9">
        <v>0.27</v>
      </c>
      <c r="R71" s="9">
        <f t="shared" si="16"/>
        <v>36288.324000000008</v>
      </c>
      <c r="S71" s="9">
        <v>0.4</v>
      </c>
      <c r="T71" s="9">
        <f t="shared" si="17"/>
        <v>53760.479999999996</v>
      </c>
      <c r="U71" s="9">
        <v>1.35</v>
      </c>
      <c r="V71" s="9">
        <f t="shared" si="18"/>
        <v>181441.62000000002</v>
      </c>
      <c r="W71" s="9">
        <v>1.3</v>
      </c>
      <c r="X71" s="9">
        <f t="shared" si="19"/>
        <v>174721.56</v>
      </c>
      <c r="Y71" s="9"/>
      <c r="Z71" s="9">
        <f t="shared" si="20"/>
        <v>0</v>
      </c>
      <c r="AA71" s="7">
        <v>2.5499999999999998</v>
      </c>
      <c r="AB71" s="6">
        <f t="shared" si="21"/>
        <v>342723.05999999994</v>
      </c>
      <c r="AC71" s="13">
        <v>7.8125928339925529E-2</v>
      </c>
      <c r="AD71" s="7">
        <f t="shared" si="22"/>
        <v>10500.218519999999</v>
      </c>
      <c r="AE71" s="13">
        <v>0.51209222359855888</v>
      </c>
      <c r="AF71" s="7">
        <f t="shared" si="23"/>
        <v>68825.809362314641</v>
      </c>
      <c r="AG71" s="13">
        <v>0.1617842190694726</v>
      </c>
      <c r="AH71" s="7">
        <f t="shared" si="24"/>
        <v>21743.993183999999</v>
      </c>
      <c r="AI71" s="13">
        <v>1.8178402433906842</v>
      </c>
      <c r="AJ71" s="7">
        <f t="shared" si="25"/>
        <v>244319.91012000004</v>
      </c>
      <c r="AK71" s="7">
        <f>AB71+Z71+X71+V71+T71+R71+P71+J71+G71+E71</f>
        <v>1856080.5720000002</v>
      </c>
      <c r="AL71" s="35">
        <v>13.810000000000002</v>
      </c>
      <c r="AM71" s="6">
        <v>11200.1</v>
      </c>
      <c r="AN71" s="11"/>
      <c r="AO71" s="11"/>
      <c r="AP71" s="30">
        <f t="shared" si="26"/>
        <v>1856080.5720000002</v>
      </c>
      <c r="AQ71" s="30">
        <f t="shared" si="27"/>
        <v>0</v>
      </c>
      <c r="AR71" s="11"/>
    </row>
    <row r="72" spans="1:44" ht="31.5" customHeight="1" x14ac:dyDescent="0.2">
      <c r="A72" s="5">
        <v>68</v>
      </c>
      <c r="B72" s="14" t="s">
        <v>49</v>
      </c>
      <c r="C72" s="15">
        <v>2</v>
      </c>
      <c r="D72" s="9">
        <v>5</v>
      </c>
      <c r="E72" s="9">
        <f>D72*AM72*12</f>
        <v>954426</v>
      </c>
      <c r="F72" s="10">
        <v>1</v>
      </c>
      <c r="G72" s="10">
        <f>F72*AM72*12</f>
        <v>190885.2</v>
      </c>
      <c r="H72" s="9">
        <v>7.0000000000000007E-2</v>
      </c>
      <c r="I72" s="9">
        <v>7.0000000000000007E-2</v>
      </c>
      <c r="J72" s="9">
        <f t="shared" si="14"/>
        <v>26723.928</v>
      </c>
      <c r="K72" s="9">
        <v>0.6</v>
      </c>
      <c r="L72" s="9">
        <v>0.5</v>
      </c>
      <c r="M72" s="9">
        <v>0.6</v>
      </c>
      <c r="N72" s="9">
        <v>0.5</v>
      </c>
      <c r="O72" s="9">
        <v>0.5</v>
      </c>
      <c r="P72" s="9">
        <f t="shared" si="15"/>
        <v>515390.04000000004</v>
      </c>
      <c r="Q72" s="9">
        <v>0.5</v>
      </c>
      <c r="R72" s="9">
        <f t="shared" si="16"/>
        <v>95442.6</v>
      </c>
      <c r="S72" s="9">
        <v>0.5</v>
      </c>
      <c r="T72" s="9">
        <f t="shared" si="17"/>
        <v>95442.6</v>
      </c>
      <c r="U72" s="9">
        <v>3.9299999999999997</v>
      </c>
      <c r="V72" s="9">
        <f t="shared" si="18"/>
        <v>750178.83600000001</v>
      </c>
      <c r="W72" s="9">
        <v>1.56</v>
      </c>
      <c r="X72" s="9">
        <f t="shared" si="19"/>
        <v>297780.91200000001</v>
      </c>
      <c r="Y72" s="9">
        <v>0.03</v>
      </c>
      <c r="Z72" s="9">
        <f t="shared" si="20"/>
        <v>5726.5559999999996</v>
      </c>
      <c r="AA72" s="6">
        <v>2.2999999999999998</v>
      </c>
      <c r="AB72" s="6">
        <f t="shared" si="21"/>
        <v>439035.95999999996</v>
      </c>
      <c r="AC72" s="13">
        <v>5.6831713857559744E-2</v>
      </c>
      <c r="AD72" s="7">
        <f t="shared" si="22"/>
        <v>10848.333066043064</v>
      </c>
      <c r="AE72" s="13">
        <v>0.38491717894897076</v>
      </c>
      <c r="AF72" s="7">
        <f t="shared" si="23"/>
        <v>73474.992687110076</v>
      </c>
      <c r="AG72" s="13">
        <v>0.11768787443804717</v>
      </c>
      <c r="AH72" s="7">
        <f t="shared" si="24"/>
        <v>22464.87344968152</v>
      </c>
      <c r="AI72" s="13">
        <v>1.4703245129742093</v>
      </c>
      <c r="AJ72" s="7">
        <f t="shared" si="25"/>
        <v>280663.18872398452</v>
      </c>
      <c r="AK72" s="7">
        <f>AB72+Z72+X72+V72+T72+R72+P72+J72+G72+E72</f>
        <v>3371032.6320000002</v>
      </c>
      <c r="AL72" s="35">
        <v>17.66</v>
      </c>
      <c r="AM72" s="6">
        <v>15907.1</v>
      </c>
      <c r="AP72" s="30">
        <f t="shared" si="26"/>
        <v>3371032.6320000002</v>
      </c>
      <c r="AQ72" s="30">
        <f t="shared" si="27"/>
        <v>0</v>
      </c>
    </row>
    <row r="73" spans="1:44" ht="31.5" customHeight="1" x14ac:dyDescent="0.2">
      <c r="A73" s="5">
        <v>69</v>
      </c>
      <c r="B73" s="14" t="s">
        <v>72</v>
      </c>
      <c r="C73" s="15" t="s">
        <v>73</v>
      </c>
      <c r="D73" s="9">
        <v>4.8</v>
      </c>
      <c r="E73" s="9">
        <f>D73*AM73*12</f>
        <v>243146.88</v>
      </c>
      <c r="F73" s="10">
        <v>1</v>
      </c>
      <c r="G73" s="10">
        <f>F73*AM73*12</f>
        <v>50655.600000000006</v>
      </c>
      <c r="H73" s="9">
        <v>0.08</v>
      </c>
      <c r="I73" s="9">
        <v>0.08</v>
      </c>
      <c r="J73" s="9">
        <f t="shared" si="14"/>
        <v>8104.8960000000006</v>
      </c>
      <c r="K73" s="9">
        <v>0.5</v>
      </c>
      <c r="L73" s="9">
        <v>0.5</v>
      </c>
      <c r="M73" s="9">
        <v>0.5</v>
      </c>
      <c r="N73" s="9">
        <v>0.5</v>
      </c>
      <c r="O73" s="9">
        <v>0.5</v>
      </c>
      <c r="P73" s="9">
        <f t="shared" si="15"/>
        <v>126639</v>
      </c>
      <c r="Q73" s="9">
        <v>0.4</v>
      </c>
      <c r="R73" s="9">
        <f t="shared" si="16"/>
        <v>20262.240000000002</v>
      </c>
      <c r="S73" s="9">
        <v>0.5</v>
      </c>
      <c r="T73" s="9">
        <f t="shared" si="17"/>
        <v>25327.800000000003</v>
      </c>
      <c r="U73" s="9">
        <v>2.33</v>
      </c>
      <c r="V73" s="9">
        <f t="shared" si="18"/>
        <v>118027.54800000001</v>
      </c>
      <c r="W73" s="9">
        <v>2.23</v>
      </c>
      <c r="X73" s="9">
        <f t="shared" si="19"/>
        <v>112961.988</v>
      </c>
      <c r="Y73" s="9"/>
      <c r="Z73" s="9">
        <f t="shared" si="20"/>
        <v>0</v>
      </c>
      <c r="AA73" s="6">
        <v>2.2599999999999998</v>
      </c>
      <c r="AB73" s="6">
        <f t="shared" si="21"/>
        <v>114481.65599999999</v>
      </c>
      <c r="AC73" s="13">
        <v>5.2152711250088836E-2</v>
      </c>
      <c r="AD73" s="7">
        <f t="shared" si="22"/>
        <v>2641.8268800000001</v>
      </c>
      <c r="AE73" s="13">
        <v>0.35322662517688869</v>
      </c>
      <c r="AF73" s="7">
        <f t="shared" si="23"/>
        <v>17892.906634310406</v>
      </c>
      <c r="AG73" s="13">
        <v>0.10799853315329402</v>
      </c>
      <c r="AH73" s="7">
        <f t="shared" si="24"/>
        <v>5470.730496000001</v>
      </c>
      <c r="AI73" s="13">
        <v>2.1302193021107239</v>
      </c>
      <c r="AJ73" s="7">
        <f t="shared" si="25"/>
        <v>107907.53688</v>
      </c>
      <c r="AK73" s="7">
        <f>AB73+Z73+X73+V73+T73+R73+P73+J73+G73+E73</f>
        <v>819607.60799999989</v>
      </c>
      <c r="AL73" s="35">
        <v>16.18</v>
      </c>
      <c r="AM73" s="6">
        <v>4221.3</v>
      </c>
      <c r="AP73" s="30">
        <f t="shared" si="26"/>
        <v>819607.60800000001</v>
      </c>
      <c r="AQ73" s="30">
        <f t="shared" si="27"/>
        <v>0</v>
      </c>
    </row>
    <row r="74" spans="1:44" ht="31.5" customHeight="1" x14ac:dyDescent="0.2">
      <c r="A74" s="5">
        <v>70</v>
      </c>
      <c r="B74" s="14" t="s">
        <v>48</v>
      </c>
      <c r="C74" s="15">
        <v>9</v>
      </c>
      <c r="D74" s="9">
        <v>5</v>
      </c>
      <c r="E74" s="9">
        <f>D74*AM74*12</f>
        <v>162030</v>
      </c>
      <c r="F74" s="10">
        <v>1.3</v>
      </c>
      <c r="G74" s="10">
        <f>F74*AM74*12</f>
        <v>42127.8</v>
      </c>
      <c r="H74" s="9">
        <v>0.08</v>
      </c>
      <c r="I74" s="9">
        <v>0.08</v>
      </c>
      <c r="J74" s="9">
        <f t="shared" si="14"/>
        <v>5184.96</v>
      </c>
      <c r="K74" s="6">
        <v>0.65</v>
      </c>
      <c r="L74" s="9">
        <v>0.65</v>
      </c>
      <c r="M74" s="9">
        <v>0.65</v>
      </c>
      <c r="N74" s="9">
        <v>0.65</v>
      </c>
      <c r="O74" s="9">
        <v>0.65</v>
      </c>
      <c r="P74" s="9">
        <f t="shared" si="15"/>
        <v>105319.5</v>
      </c>
      <c r="Q74" s="9">
        <v>0.6</v>
      </c>
      <c r="R74" s="9">
        <f t="shared" si="16"/>
        <v>19443.599999999999</v>
      </c>
      <c r="S74" s="9">
        <v>0.5</v>
      </c>
      <c r="T74" s="9">
        <f t="shared" si="17"/>
        <v>16203</v>
      </c>
      <c r="U74" s="9">
        <v>3.5</v>
      </c>
      <c r="V74" s="9">
        <f t="shared" si="18"/>
        <v>113421</v>
      </c>
      <c r="W74" s="9">
        <v>2.2000000000000002</v>
      </c>
      <c r="X74" s="9">
        <f t="shared" si="19"/>
        <v>71293.200000000012</v>
      </c>
      <c r="Y74" s="9"/>
      <c r="Z74" s="9">
        <f t="shared" si="20"/>
        <v>0</v>
      </c>
      <c r="AA74" s="6"/>
      <c r="AB74" s="6">
        <f t="shared" si="21"/>
        <v>0</v>
      </c>
      <c r="AC74" s="13">
        <v>7.0234215885947054E-2</v>
      </c>
      <c r="AD74" s="7">
        <f t="shared" si="22"/>
        <v>2276.0100000000002</v>
      </c>
      <c r="AE74" s="13">
        <v>0.46177453808553981</v>
      </c>
      <c r="AF74" s="7">
        <f t="shared" si="23"/>
        <v>14964.265681200004</v>
      </c>
      <c r="AG74" s="13">
        <v>0.14544195519348271</v>
      </c>
      <c r="AH74" s="7">
        <f t="shared" si="24"/>
        <v>4713.1920000000009</v>
      </c>
      <c r="AI74" s="13">
        <v>0.95873525643399382</v>
      </c>
      <c r="AJ74" s="7">
        <f t="shared" si="25"/>
        <v>31068.774720000001</v>
      </c>
      <c r="AK74" s="7">
        <f>AB74+Z74+X74+V74+T74+R74+P74+J74+G74+E74</f>
        <v>535023.06000000006</v>
      </c>
      <c r="AL74" s="35">
        <v>16.510000000000002</v>
      </c>
      <c r="AM74" s="6">
        <v>2700.5</v>
      </c>
      <c r="AP74" s="30">
        <f t="shared" si="26"/>
        <v>535023.06000000006</v>
      </c>
      <c r="AQ74" s="30">
        <f t="shared" si="27"/>
        <v>0</v>
      </c>
    </row>
    <row r="75" spans="1:44" ht="31.5" customHeight="1" x14ac:dyDescent="0.2">
      <c r="A75" s="5">
        <v>71</v>
      </c>
      <c r="B75" s="14" t="s">
        <v>48</v>
      </c>
      <c r="C75" s="15" t="s">
        <v>50</v>
      </c>
      <c r="D75" s="9">
        <v>5</v>
      </c>
      <c r="E75" s="9">
        <f>D75*AM75*12</f>
        <v>162978</v>
      </c>
      <c r="F75" s="10">
        <v>0.9</v>
      </c>
      <c r="G75" s="10">
        <f>F75*AM75*12</f>
        <v>29336.04</v>
      </c>
      <c r="H75" s="9">
        <v>7.0000000000000007E-2</v>
      </c>
      <c r="I75" s="9">
        <v>7.0000000000000007E-2</v>
      </c>
      <c r="J75" s="9">
        <f t="shared" si="14"/>
        <v>4563.384</v>
      </c>
      <c r="K75" s="9">
        <v>0.4</v>
      </c>
      <c r="L75" s="9">
        <v>0.4</v>
      </c>
      <c r="M75" s="9">
        <v>0.5</v>
      </c>
      <c r="N75" s="9">
        <v>0.5</v>
      </c>
      <c r="O75" s="9">
        <v>0.4</v>
      </c>
      <c r="P75" s="9">
        <f t="shared" si="15"/>
        <v>71710.320000000007</v>
      </c>
      <c r="Q75" s="9">
        <v>0.5</v>
      </c>
      <c r="R75" s="9">
        <f t="shared" si="16"/>
        <v>16297.800000000001</v>
      </c>
      <c r="S75" s="9">
        <v>0.4</v>
      </c>
      <c r="T75" s="9">
        <f t="shared" si="17"/>
        <v>13038.240000000002</v>
      </c>
      <c r="U75" s="9">
        <v>3.1500000000000004</v>
      </c>
      <c r="V75" s="9">
        <f t="shared" si="18"/>
        <v>102676.14000000001</v>
      </c>
      <c r="W75" s="9">
        <v>1.51</v>
      </c>
      <c r="X75" s="9">
        <f t="shared" si="19"/>
        <v>49219.356</v>
      </c>
      <c r="Y75" s="9">
        <v>1.02</v>
      </c>
      <c r="Z75" s="9">
        <f t="shared" si="20"/>
        <v>33247.512000000002</v>
      </c>
      <c r="AA75" s="6"/>
      <c r="AB75" s="6">
        <f t="shared" si="21"/>
        <v>0</v>
      </c>
      <c r="AC75" s="13">
        <v>6.9495596951735808E-2</v>
      </c>
      <c r="AD75" s="7">
        <f t="shared" si="22"/>
        <v>2265.2506799999996</v>
      </c>
      <c r="AE75" s="13">
        <v>0.45582098197798471</v>
      </c>
      <c r="AF75" s="7">
        <f t="shared" si="23"/>
        <v>14857.7584001616</v>
      </c>
      <c r="AG75" s="13">
        <v>0.14391241320914477</v>
      </c>
      <c r="AH75" s="7">
        <f t="shared" si="24"/>
        <v>4690.9114559999998</v>
      </c>
      <c r="AI75" s="13">
        <v>0.96739818134962996</v>
      </c>
      <c r="AJ75" s="7">
        <f t="shared" si="25"/>
        <v>31532.924160000002</v>
      </c>
      <c r="AK75" s="7">
        <f>AB75+Z75+X75+V75+T75+R75+P75+J75+G75+E75</f>
        <v>483066.79200000002</v>
      </c>
      <c r="AL75" s="35">
        <v>14.820000000000002</v>
      </c>
      <c r="AM75" s="6">
        <v>2716.3</v>
      </c>
      <c r="AP75" s="30">
        <f t="shared" si="26"/>
        <v>483066.79200000007</v>
      </c>
      <c r="AQ75" s="30">
        <f t="shared" si="27"/>
        <v>0</v>
      </c>
    </row>
    <row r="76" spans="1:44" ht="31.5" customHeight="1" x14ac:dyDescent="0.2">
      <c r="A76" s="5">
        <v>72</v>
      </c>
      <c r="B76" s="14" t="s">
        <v>48</v>
      </c>
      <c r="C76" s="15">
        <v>3</v>
      </c>
      <c r="D76" s="9">
        <v>5</v>
      </c>
      <c r="E76" s="9">
        <f>D76*AM76*12</f>
        <v>235278</v>
      </c>
      <c r="F76" s="10">
        <v>1.1000000000000001</v>
      </c>
      <c r="G76" s="10">
        <f>F76*AM76*12</f>
        <v>51761.16</v>
      </c>
      <c r="H76" s="9">
        <v>7.0000000000000007E-2</v>
      </c>
      <c r="I76" s="9">
        <v>7.0000000000000007E-2</v>
      </c>
      <c r="J76" s="9">
        <f t="shared" si="14"/>
        <v>6587.7840000000015</v>
      </c>
      <c r="K76" s="9">
        <v>0.6</v>
      </c>
      <c r="L76" s="9">
        <v>0.6</v>
      </c>
      <c r="M76" s="9">
        <v>0.6</v>
      </c>
      <c r="N76" s="9">
        <v>0.6</v>
      </c>
      <c r="O76" s="9">
        <v>0.5</v>
      </c>
      <c r="P76" s="9">
        <f t="shared" si="15"/>
        <v>136461.24</v>
      </c>
      <c r="Q76" s="9">
        <v>0</v>
      </c>
      <c r="R76" s="9">
        <f t="shared" si="16"/>
        <v>0</v>
      </c>
      <c r="S76" s="9">
        <v>0.5</v>
      </c>
      <c r="T76" s="9">
        <f t="shared" si="17"/>
        <v>23527.800000000003</v>
      </c>
      <c r="U76" s="9">
        <v>3.8</v>
      </c>
      <c r="V76" s="9">
        <f t="shared" si="18"/>
        <v>178811.28</v>
      </c>
      <c r="W76" s="9">
        <v>1.75</v>
      </c>
      <c r="X76" s="9">
        <f t="shared" si="19"/>
        <v>82347.3</v>
      </c>
      <c r="Y76" s="9"/>
      <c r="Z76" s="9">
        <f t="shared" si="20"/>
        <v>0</v>
      </c>
      <c r="AA76" s="6">
        <v>2.5499999999999998</v>
      </c>
      <c r="AB76" s="6">
        <f t="shared" si="21"/>
        <v>119991.78</v>
      </c>
      <c r="AC76" s="13">
        <v>7.9001787658143641E-2</v>
      </c>
      <c r="AD76" s="7">
        <f t="shared" si="22"/>
        <v>3717.4765193265439</v>
      </c>
      <c r="AE76" s="13">
        <v>0.53507352098362326</v>
      </c>
      <c r="AF76" s="7">
        <f t="shared" si="23"/>
        <v>25178.20557399698</v>
      </c>
      <c r="AG76" s="13">
        <v>0.1635979602796391</v>
      </c>
      <c r="AH76" s="7">
        <f t="shared" si="24"/>
        <v>7698.2001797345856</v>
      </c>
      <c r="AI76" s="13">
        <v>1.7329916059895012</v>
      </c>
      <c r="AJ76" s="7">
        <f t="shared" si="25"/>
        <v>81546.959814799571</v>
      </c>
      <c r="AK76" s="7">
        <f>AB76+Z76+X76+V76+T76+R76+P76+J76+G76+E76</f>
        <v>834766.34399999992</v>
      </c>
      <c r="AL76" s="35">
        <v>17.739999999999998</v>
      </c>
      <c r="AM76" s="6">
        <v>3921.3</v>
      </c>
      <c r="AP76" s="30">
        <f t="shared" si="26"/>
        <v>834766.34399999992</v>
      </c>
      <c r="AQ76" s="30">
        <f t="shared" si="27"/>
        <v>0</v>
      </c>
    </row>
    <row r="77" spans="1:44" ht="31.5" customHeight="1" x14ac:dyDescent="0.2">
      <c r="A77" s="5">
        <v>73</v>
      </c>
      <c r="B77" s="14" t="s">
        <v>48</v>
      </c>
      <c r="C77" s="15" t="s">
        <v>52</v>
      </c>
      <c r="D77" s="9">
        <v>5</v>
      </c>
      <c r="E77" s="9">
        <f>D77*AM77*12</f>
        <v>344166</v>
      </c>
      <c r="F77" s="10">
        <v>1.014</v>
      </c>
      <c r="G77" s="10">
        <f>F77*AM77*12</f>
        <v>69796.86480000001</v>
      </c>
      <c r="H77" s="9">
        <v>0.08</v>
      </c>
      <c r="I77" s="9">
        <v>0.08</v>
      </c>
      <c r="J77" s="9">
        <f t="shared" si="14"/>
        <v>11013.312000000002</v>
      </c>
      <c r="K77" s="9">
        <v>0.4</v>
      </c>
      <c r="L77" s="9">
        <v>0.4</v>
      </c>
      <c r="M77" s="9">
        <v>0.4</v>
      </c>
      <c r="N77" s="9">
        <v>0.4</v>
      </c>
      <c r="O77" s="9">
        <v>0.4</v>
      </c>
      <c r="P77" s="9">
        <f t="shared" si="15"/>
        <v>137666.40000000002</v>
      </c>
      <c r="Q77" s="9">
        <v>0.5</v>
      </c>
      <c r="R77" s="9">
        <f t="shared" si="16"/>
        <v>34416.600000000006</v>
      </c>
      <c r="S77" s="9">
        <v>0.4</v>
      </c>
      <c r="T77" s="9">
        <f t="shared" si="17"/>
        <v>27533.279999999999</v>
      </c>
      <c r="U77" s="9">
        <v>2.95</v>
      </c>
      <c r="V77" s="9">
        <f t="shared" si="18"/>
        <v>203057.94000000003</v>
      </c>
      <c r="W77" s="9">
        <v>1.7</v>
      </c>
      <c r="X77" s="9">
        <f t="shared" si="19"/>
        <v>117016.44</v>
      </c>
      <c r="Y77" s="9">
        <v>0.1</v>
      </c>
      <c r="Z77" s="9">
        <f t="shared" si="20"/>
        <v>6883.32</v>
      </c>
      <c r="AA77" s="6"/>
      <c r="AB77" s="6">
        <f t="shared" si="21"/>
        <v>0</v>
      </c>
      <c r="AC77" s="13">
        <v>6.6022954620735333E-2</v>
      </c>
      <c r="AD77" s="7">
        <f t="shared" si="22"/>
        <v>4544.5712399999993</v>
      </c>
      <c r="AE77" s="13">
        <v>0.43408642053527657</v>
      </c>
      <c r="AF77" s="7">
        <f t="shared" si="23"/>
        <v>29879.557401988801</v>
      </c>
      <c r="AG77" s="13">
        <v>0.13672121894667108</v>
      </c>
      <c r="AH77" s="7">
        <f t="shared" si="24"/>
        <v>9410.9590079999998</v>
      </c>
      <c r="AI77" s="13">
        <v>0.97429891389620127</v>
      </c>
      <c r="AJ77" s="7">
        <f t="shared" si="25"/>
        <v>67064.112000000008</v>
      </c>
      <c r="AK77" s="7">
        <f>AB77+Z77+X77+V77+T77+R77+P77+J77+G77+E77</f>
        <v>951550.15680000011</v>
      </c>
      <c r="AL77" s="35">
        <v>13.824</v>
      </c>
      <c r="AM77" s="6">
        <v>5736.1</v>
      </c>
      <c r="AP77" s="30">
        <f t="shared" si="26"/>
        <v>951550.15680000011</v>
      </c>
      <c r="AQ77" s="30">
        <f t="shared" si="27"/>
        <v>0</v>
      </c>
    </row>
    <row r="78" spans="1:44" ht="31.5" customHeight="1" x14ac:dyDescent="0.2">
      <c r="A78" s="5">
        <v>74</v>
      </c>
      <c r="B78" s="14" t="s">
        <v>48</v>
      </c>
      <c r="C78" s="15">
        <v>12</v>
      </c>
      <c r="D78" s="9">
        <v>5.3</v>
      </c>
      <c r="E78" s="9">
        <f>D78*AM78*12</f>
        <v>278574.36000000004</v>
      </c>
      <c r="F78" s="10">
        <v>1.04</v>
      </c>
      <c r="G78" s="10">
        <f>F78*AM78*12</f>
        <v>54663.648000000001</v>
      </c>
      <c r="H78" s="9">
        <v>0.08</v>
      </c>
      <c r="I78" s="9">
        <v>0.08</v>
      </c>
      <c r="J78" s="9">
        <f t="shared" si="14"/>
        <v>8409.7920000000013</v>
      </c>
      <c r="K78" s="6">
        <v>0.5</v>
      </c>
      <c r="L78" s="9">
        <v>0.5</v>
      </c>
      <c r="M78" s="9">
        <v>0.5</v>
      </c>
      <c r="N78" s="9">
        <v>0.5</v>
      </c>
      <c r="O78" s="9">
        <v>0.4</v>
      </c>
      <c r="P78" s="9">
        <f t="shared" si="15"/>
        <v>126146.88</v>
      </c>
      <c r="Q78" s="9">
        <v>0.5</v>
      </c>
      <c r="R78" s="9">
        <f t="shared" si="16"/>
        <v>26280.600000000002</v>
      </c>
      <c r="S78" s="9">
        <v>0.4</v>
      </c>
      <c r="T78" s="9">
        <f t="shared" si="17"/>
        <v>21024.480000000003</v>
      </c>
      <c r="U78" s="9">
        <v>4.01</v>
      </c>
      <c r="V78" s="9">
        <f t="shared" si="18"/>
        <v>210770.41200000001</v>
      </c>
      <c r="W78" s="9">
        <v>1.69</v>
      </c>
      <c r="X78" s="9">
        <f t="shared" si="19"/>
        <v>88828.428000000014</v>
      </c>
      <c r="Y78" s="9">
        <v>0.12</v>
      </c>
      <c r="Z78" s="9">
        <f t="shared" si="20"/>
        <v>6307.344000000001</v>
      </c>
      <c r="AA78" s="6"/>
      <c r="AB78" s="6">
        <f t="shared" si="21"/>
        <v>0</v>
      </c>
      <c r="AC78" s="13">
        <v>6.4527992511586488E-2</v>
      </c>
      <c r="AD78" s="7">
        <f t="shared" si="22"/>
        <v>3391.6687199999997</v>
      </c>
      <c r="AE78" s="13">
        <v>0.42425737313011119</v>
      </c>
      <c r="AF78" s="7">
        <f t="shared" si="23"/>
        <v>22299.476640566405</v>
      </c>
      <c r="AG78" s="13">
        <v>0.13362543138284513</v>
      </c>
      <c r="AH78" s="7">
        <f t="shared" si="24"/>
        <v>7023.5130240000008</v>
      </c>
      <c r="AI78" s="13">
        <v>0.96719928768749575</v>
      </c>
      <c r="AJ78" s="7">
        <f t="shared" si="25"/>
        <v>50837.155200000008</v>
      </c>
      <c r="AK78" s="7">
        <f>AB78+Z78+X78+V78+T78+R78+P78+J78+G78+E78</f>
        <v>821005.94400000013</v>
      </c>
      <c r="AL78" s="35">
        <v>15.62</v>
      </c>
      <c r="AM78" s="6">
        <v>4380.1000000000004</v>
      </c>
      <c r="AP78" s="30">
        <f t="shared" si="26"/>
        <v>821005.9439999999</v>
      </c>
      <c r="AQ78" s="30">
        <f t="shared" si="27"/>
        <v>0</v>
      </c>
    </row>
    <row r="79" spans="1:44" ht="31.5" customHeight="1" x14ac:dyDescent="0.2">
      <c r="A79" s="5">
        <v>75</v>
      </c>
      <c r="B79" s="14" t="s">
        <v>48</v>
      </c>
      <c r="C79" s="17">
        <v>10</v>
      </c>
      <c r="D79" s="9">
        <v>5</v>
      </c>
      <c r="E79" s="9">
        <f>D79*AM79*12</f>
        <v>262080</v>
      </c>
      <c r="F79" s="10">
        <v>1.17</v>
      </c>
      <c r="G79" s="10">
        <f>F79*AM79*12</f>
        <v>61326.719999999994</v>
      </c>
      <c r="H79" s="9">
        <v>0.08</v>
      </c>
      <c r="I79" s="9">
        <v>0.08</v>
      </c>
      <c r="J79" s="9">
        <f t="shared" si="14"/>
        <v>8386.56</v>
      </c>
      <c r="K79" s="6">
        <v>0.4</v>
      </c>
      <c r="L79" s="6">
        <v>0.4</v>
      </c>
      <c r="M79" s="6">
        <v>0.4</v>
      </c>
      <c r="N79" s="6">
        <v>0.4</v>
      </c>
      <c r="O79" s="9">
        <v>0.4</v>
      </c>
      <c r="P79" s="9">
        <f t="shared" si="15"/>
        <v>104832</v>
      </c>
      <c r="Q79" s="9">
        <v>0.5</v>
      </c>
      <c r="R79" s="9">
        <f t="shared" si="16"/>
        <v>26208</v>
      </c>
      <c r="S79" s="9">
        <v>0.4</v>
      </c>
      <c r="T79" s="9">
        <f t="shared" si="17"/>
        <v>20966.400000000001</v>
      </c>
      <c r="U79" s="9">
        <v>3.2399999999999998</v>
      </c>
      <c r="V79" s="9">
        <f t="shared" si="18"/>
        <v>169827.84</v>
      </c>
      <c r="W79" s="9">
        <v>1.44</v>
      </c>
      <c r="X79" s="9">
        <f t="shared" si="19"/>
        <v>75479.040000000008</v>
      </c>
      <c r="Y79" s="9"/>
      <c r="Z79" s="9">
        <f t="shared" si="20"/>
        <v>0</v>
      </c>
      <c r="AA79" s="6"/>
      <c r="AB79" s="6">
        <f t="shared" si="21"/>
        <v>0</v>
      </c>
      <c r="AC79" s="13">
        <v>6.4233049450549445E-2</v>
      </c>
      <c r="AD79" s="7">
        <f t="shared" si="22"/>
        <v>3366.8395199999995</v>
      </c>
      <c r="AE79" s="13">
        <v>0.42231818730659348</v>
      </c>
      <c r="AF79" s="7">
        <f t="shared" si="23"/>
        <v>22136.230105862403</v>
      </c>
      <c r="AG79" s="13">
        <v>0.13301465934065937</v>
      </c>
      <c r="AH79" s="7">
        <f t="shared" si="24"/>
        <v>6972.0963840000004</v>
      </c>
      <c r="AI79" s="13">
        <v>0.94526554945054952</v>
      </c>
      <c r="AJ79" s="7">
        <f t="shared" si="25"/>
        <v>49547.039040000003</v>
      </c>
      <c r="AK79" s="7">
        <f>AB79+Z79+X79+V79+T79+R79+P79+J79+G79+E79</f>
        <v>729106.56</v>
      </c>
      <c r="AL79" s="35">
        <v>13.910000000000002</v>
      </c>
      <c r="AM79" s="6">
        <v>4368</v>
      </c>
      <c r="AP79" s="30">
        <f t="shared" si="26"/>
        <v>729106.56000000017</v>
      </c>
      <c r="AQ79" s="30">
        <f t="shared" si="27"/>
        <v>0</v>
      </c>
    </row>
    <row r="80" spans="1:44" ht="31.5" customHeight="1" x14ac:dyDescent="0.2">
      <c r="A80" s="5">
        <v>76</v>
      </c>
      <c r="B80" s="14" t="s">
        <v>129</v>
      </c>
      <c r="C80" s="17" t="s">
        <v>134</v>
      </c>
      <c r="D80" s="6">
        <v>4.5</v>
      </c>
      <c r="E80" s="9">
        <f>D80*AM80*12</f>
        <v>27486</v>
      </c>
      <c r="F80" s="6">
        <v>2.5</v>
      </c>
      <c r="G80" s="10">
        <f>F80*AM80*12</f>
        <v>15270</v>
      </c>
      <c r="H80" s="6"/>
      <c r="I80" s="6"/>
      <c r="J80" s="9">
        <f t="shared" si="14"/>
        <v>0</v>
      </c>
      <c r="K80" s="6">
        <v>2.57</v>
      </c>
      <c r="L80" s="6">
        <v>4.08</v>
      </c>
      <c r="M80" s="6"/>
      <c r="N80" s="6"/>
      <c r="O80" s="6">
        <v>0.5</v>
      </c>
      <c r="P80" s="9">
        <f t="shared" si="15"/>
        <v>43672.200000000004</v>
      </c>
      <c r="Q80" s="9">
        <v>0.5</v>
      </c>
      <c r="R80" s="9">
        <f t="shared" si="16"/>
        <v>3054</v>
      </c>
      <c r="S80" s="6">
        <v>0.5</v>
      </c>
      <c r="T80" s="9">
        <f t="shared" si="17"/>
        <v>3054</v>
      </c>
      <c r="U80" s="6">
        <v>1.64</v>
      </c>
      <c r="V80" s="9">
        <f t="shared" si="18"/>
        <v>10017.119999999999</v>
      </c>
      <c r="W80" s="9">
        <v>7.9599999999999991</v>
      </c>
      <c r="X80" s="9">
        <f t="shared" si="19"/>
        <v>48619.679999999993</v>
      </c>
      <c r="Y80" s="9"/>
      <c r="Z80" s="9">
        <f t="shared" si="20"/>
        <v>0</v>
      </c>
      <c r="AA80" s="6"/>
      <c r="AB80" s="6">
        <f t="shared" si="21"/>
        <v>0</v>
      </c>
      <c r="AC80" s="13">
        <v>7.5552062868369352E-2</v>
      </c>
      <c r="AD80" s="7">
        <f t="shared" si="22"/>
        <v>461.47200000000004</v>
      </c>
      <c r="AE80" s="13">
        <v>0</v>
      </c>
      <c r="AF80" s="7">
        <f t="shared" si="23"/>
        <v>0</v>
      </c>
      <c r="AG80" s="13">
        <v>7.8227111984282907E-2</v>
      </c>
      <c r="AH80" s="7">
        <f t="shared" si="24"/>
        <v>477.81119999999999</v>
      </c>
      <c r="AI80" s="13">
        <v>0.34405108055009825</v>
      </c>
      <c r="AJ80" s="7">
        <f t="shared" si="25"/>
        <v>2101.4639999999999</v>
      </c>
      <c r="AK80" s="7">
        <f>AB80+Z80+X80+V80+T80+R80+P80+J80+G80+E80</f>
        <v>151173</v>
      </c>
      <c r="AL80" s="35">
        <v>24.75</v>
      </c>
      <c r="AM80" s="6">
        <v>509</v>
      </c>
      <c r="AP80" s="30">
        <f t="shared" si="26"/>
        <v>151173</v>
      </c>
      <c r="AQ80" s="30">
        <f t="shared" si="27"/>
        <v>0</v>
      </c>
    </row>
    <row r="81" spans="1:44" ht="31.5" customHeight="1" x14ac:dyDescent="0.2">
      <c r="A81" s="5">
        <v>77</v>
      </c>
      <c r="B81" s="16" t="s">
        <v>22</v>
      </c>
      <c r="C81" s="15">
        <v>58</v>
      </c>
      <c r="D81" s="9">
        <v>5</v>
      </c>
      <c r="E81" s="9">
        <f>D81*AM81*12</f>
        <v>715173</v>
      </c>
      <c r="F81" s="10">
        <v>1.3</v>
      </c>
      <c r="G81" s="10">
        <f>F81*AM81*12</f>
        <v>185944.97999999998</v>
      </c>
      <c r="H81" s="9">
        <v>0.08</v>
      </c>
      <c r="I81" s="9">
        <v>0.08</v>
      </c>
      <c r="J81" s="9">
        <f t="shared" si="14"/>
        <v>22885.536</v>
      </c>
      <c r="K81" s="6">
        <v>0.5</v>
      </c>
      <c r="L81" s="9">
        <v>0.5</v>
      </c>
      <c r="M81" s="9">
        <v>0.5</v>
      </c>
      <c r="N81" s="9">
        <v>0.5</v>
      </c>
      <c r="O81" s="9">
        <v>0.4</v>
      </c>
      <c r="P81" s="9">
        <f t="shared" si="15"/>
        <v>343283.04</v>
      </c>
      <c r="Q81" s="9">
        <v>0.5</v>
      </c>
      <c r="R81" s="9">
        <f t="shared" si="16"/>
        <v>71517.299999999988</v>
      </c>
      <c r="S81" s="9">
        <v>0.4</v>
      </c>
      <c r="T81" s="9">
        <f t="shared" si="17"/>
        <v>57213.84</v>
      </c>
      <c r="U81" s="9">
        <v>2.89</v>
      </c>
      <c r="V81" s="9">
        <f t="shared" si="18"/>
        <v>413369.99399999995</v>
      </c>
      <c r="W81" s="9">
        <v>1.81</v>
      </c>
      <c r="X81" s="9">
        <f t="shared" si="19"/>
        <v>258892.62599999999</v>
      </c>
      <c r="Y81" s="9"/>
      <c r="Z81" s="9">
        <f t="shared" si="20"/>
        <v>0</v>
      </c>
      <c r="AA81" s="6">
        <v>2.17</v>
      </c>
      <c r="AB81" s="6">
        <f t="shared" si="21"/>
        <v>310385.08199999994</v>
      </c>
      <c r="AC81" s="13">
        <v>5.4060627288781873E-2</v>
      </c>
      <c r="AD81" s="7">
        <f t="shared" si="22"/>
        <v>7732.5401999999995</v>
      </c>
      <c r="AE81" s="13">
        <v>0.3543513328506277</v>
      </c>
      <c r="AF81" s="7">
        <f t="shared" si="23"/>
        <v>50684.501153756384</v>
      </c>
      <c r="AG81" s="13">
        <v>0.1119494712468172</v>
      </c>
      <c r="AH81" s="7">
        <f t="shared" si="24"/>
        <v>16012.647839999998</v>
      </c>
      <c r="AI81" s="13">
        <v>2.2500524617120616</v>
      </c>
      <c r="AJ81" s="7">
        <f t="shared" si="25"/>
        <v>321835.35384</v>
      </c>
      <c r="AK81" s="7">
        <f>AB81+Z81+X81+V81+T81+R81+P81+J81+G81+E81</f>
        <v>2378665.398</v>
      </c>
      <c r="AL81" s="35">
        <v>16.630000000000003</v>
      </c>
      <c r="AM81" s="6">
        <v>11919.55</v>
      </c>
      <c r="AP81" s="30">
        <f t="shared" si="26"/>
        <v>2378665.3980000005</v>
      </c>
      <c r="AQ81" s="30">
        <f t="shared" si="27"/>
        <v>0</v>
      </c>
    </row>
    <row r="82" spans="1:44" ht="31.5" customHeight="1" x14ac:dyDescent="0.2">
      <c r="A82" s="5">
        <v>78</v>
      </c>
      <c r="B82" s="14" t="s">
        <v>22</v>
      </c>
      <c r="C82" s="15" t="s">
        <v>38</v>
      </c>
      <c r="D82" s="9">
        <v>5</v>
      </c>
      <c r="E82" s="9">
        <f>D82*AM82*12</f>
        <v>232104</v>
      </c>
      <c r="F82" s="10">
        <v>1</v>
      </c>
      <c r="G82" s="10">
        <f>F82*AM82*12</f>
        <v>46420.800000000003</v>
      </c>
      <c r="H82" s="9">
        <v>0.08</v>
      </c>
      <c r="I82" s="9">
        <v>0.08</v>
      </c>
      <c r="J82" s="9">
        <f t="shared" si="14"/>
        <v>7427.3280000000013</v>
      </c>
      <c r="K82" s="6">
        <v>0.3</v>
      </c>
      <c r="L82" s="6">
        <v>0.3</v>
      </c>
      <c r="M82" s="6">
        <v>0.3</v>
      </c>
      <c r="N82" s="6">
        <v>0.3</v>
      </c>
      <c r="O82" s="9">
        <v>0.3</v>
      </c>
      <c r="P82" s="9">
        <f t="shared" si="15"/>
        <v>69631.200000000012</v>
      </c>
      <c r="Q82" s="9">
        <v>0.5</v>
      </c>
      <c r="R82" s="9">
        <f t="shared" si="16"/>
        <v>23210.400000000001</v>
      </c>
      <c r="S82" s="9">
        <v>0.4</v>
      </c>
      <c r="T82" s="9">
        <f t="shared" si="17"/>
        <v>18568.32</v>
      </c>
      <c r="U82" s="9">
        <v>3.02</v>
      </c>
      <c r="V82" s="9">
        <f t="shared" si="18"/>
        <v>140190.81600000002</v>
      </c>
      <c r="W82" s="9">
        <v>1.27</v>
      </c>
      <c r="X82" s="9">
        <f t="shared" si="19"/>
        <v>58954.416000000005</v>
      </c>
      <c r="Y82" s="9"/>
      <c r="Z82" s="9">
        <f t="shared" si="20"/>
        <v>0</v>
      </c>
      <c r="AA82" s="5">
        <v>2.5</v>
      </c>
      <c r="AB82" s="6">
        <f t="shared" si="21"/>
        <v>116052</v>
      </c>
      <c r="AC82" s="13">
        <v>5.7347495088408633E-2</v>
      </c>
      <c r="AD82" s="7">
        <f t="shared" si="22"/>
        <v>2662.1165999999994</v>
      </c>
      <c r="AE82" s="13">
        <v>0.37589577367777371</v>
      </c>
      <c r="AF82" s="7">
        <f t="shared" si="23"/>
        <v>17449.382530741197</v>
      </c>
      <c r="AG82" s="13">
        <v>0.11875596112087684</v>
      </c>
      <c r="AH82" s="7">
        <f t="shared" si="24"/>
        <v>5512.7467200000001</v>
      </c>
      <c r="AI82" s="13">
        <v>1.4945555320028954</v>
      </c>
      <c r="AJ82" s="7">
        <f t="shared" si="25"/>
        <v>69378.463440000007</v>
      </c>
      <c r="AK82" s="7">
        <f>AB82+Z82+X82+V82+T82+R82+P82+J82+G82+E82</f>
        <v>712559.28</v>
      </c>
      <c r="AL82" s="35">
        <v>15.35</v>
      </c>
      <c r="AM82" s="6">
        <v>3868.4</v>
      </c>
      <c r="AN82" s="11"/>
      <c r="AO82" s="11"/>
      <c r="AP82" s="30">
        <f t="shared" si="26"/>
        <v>712559.28</v>
      </c>
      <c r="AQ82" s="30">
        <f t="shared" si="27"/>
        <v>0</v>
      </c>
      <c r="AR82" s="11"/>
    </row>
    <row r="83" spans="1:44" ht="31.5" customHeight="1" x14ac:dyDescent="0.2">
      <c r="A83" s="5">
        <v>79</v>
      </c>
      <c r="B83" s="14" t="s">
        <v>83</v>
      </c>
      <c r="C83" s="15">
        <v>76</v>
      </c>
      <c r="D83" s="9">
        <v>5</v>
      </c>
      <c r="E83" s="9">
        <f>D83*AM83*12</f>
        <v>23928</v>
      </c>
      <c r="F83" s="10">
        <v>1</v>
      </c>
      <c r="G83" s="10">
        <f>F83*AM83*12</f>
        <v>4785.6000000000004</v>
      </c>
      <c r="H83" s="9">
        <v>0.08</v>
      </c>
      <c r="I83" s="9">
        <v>0.08</v>
      </c>
      <c r="J83" s="9">
        <f t="shared" si="14"/>
        <v>765.69600000000003</v>
      </c>
      <c r="K83" s="6">
        <v>0.5</v>
      </c>
      <c r="L83" s="9">
        <v>0.5</v>
      </c>
      <c r="M83" s="9">
        <v>0</v>
      </c>
      <c r="N83" s="9">
        <v>0.5</v>
      </c>
      <c r="O83" s="9">
        <v>0.35</v>
      </c>
      <c r="P83" s="9">
        <f t="shared" si="15"/>
        <v>8853.36</v>
      </c>
      <c r="Q83" s="9">
        <v>0.5</v>
      </c>
      <c r="R83" s="9">
        <f t="shared" si="16"/>
        <v>2392.8000000000002</v>
      </c>
      <c r="S83" s="9">
        <v>0.35</v>
      </c>
      <c r="T83" s="9">
        <f t="shared" si="17"/>
        <v>1674.9599999999998</v>
      </c>
      <c r="U83" s="9">
        <v>2.02</v>
      </c>
      <c r="V83" s="9">
        <f t="shared" si="18"/>
        <v>9666.9120000000003</v>
      </c>
      <c r="W83" s="9">
        <v>1.7</v>
      </c>
      <c r="X83" s="9">
        <f t="shared" si="19"/>
        <v>8135.52</v>
      </c>
      <c r="Y83" s="9"/>
      <c r="Z83" s="9">
        <f t="shared" si="20"/>
        <v>0</v>
      </c>
      <c r="AA83" s="6"/>
      <c r="AB83" s="6">
        <f t="shared" si="21"/>
        <v>0</v>
      </c>
      <c r="AC83" s="13">
        <v>6.5739618856569704E-2</v>
      </c>
      <c r="AD83" s="7">
        <f t="shared" si="22"/>
        <v>314.60352</v>
      </c>
      <c r="AE83" s="13">
        <v>0</v>
      </c>
      <c r="AF83" s="7">
        <f t="shared" si="23"/>
        <v>0</v>
      </c>
      <c r="AG83" s="13">
        <v>6.8067241725175531E-2</v>
      </c>
      <c r="AH83" s="7">
        <f t="shared" si="24"/>
        <v>325.742592</v>
      </c>
      <c r="AI83" s="13">
        <v>1.86158184553661</v>
      </c>
      <c r="AJ83" s="7">
        <f t="shared" si="25"/>
        <v>8908.7860800000017</v>
      </c>
      <c r="AK83" s="7">
        <f>AB83+Z83+X83+V83+T83+R83+P83+J83+G83+E83</f>
        <v>60202.847999999998</v>
      </c>
      <c r="AL83" s="35">
        <v>12.579999999999998</v>
      </c>
      <c r="AM83" s="6">
        <v>398.8</v>
      </c>
      <c r="AP83" s="30">
        <f t="shared" si="26"/>
        <v>60202.847999999998</v>
      </c>
      <c r="AQ83" s="30">
        <f t="shared" si="27"/>
        <v>0</v>
      </c>
    </row>
    <row r="84" spans="1:44" ht="31.5" customHeight="1" x14ac:dyDescent="0.2">
      <c r="A84" s="5">
        <v>80</v>
      </c>
      <c r="B84" s="14" t="s">
        <v>83</v>
      </c>
      <c r="C84" s="15" t="s">
        <v>66</v>
      </c>
      <c r="D84" s="9">
        <v>5</v>
      </c>
      <c r="E84" s="9">
        <f>D84*AM84*12</f>
        <v>234948</v>
      </c>
      <c r="F84" s="10">
        <v>1.3</v>
      </c>
      <c r="G84" s="10">
        <f>F84*AM84*12</f>
        <v>61086.479999999996</v>
      </c>
      <c r="H84" s="9">
        <v>0.08</v>
      </c>
      <c r="I84" s="9">
        <v>0.08</v>
      </c>
      <c r="J84" s="9">
        <f t="shared" si="14"/>
        <v>7518.3360000000002</v>
      </c>
      <c r="K84" s="6">
        <v>0.6</v>
      </c>
      <c r="L84" s="9">
        <v>0.6</v>
      </c>
      <c r="M84" s="9">
        <v>0.6</v>
      </c>
      <c r="N84" s="9">
        <v>0.6</v>
      </c>
      <c r="O84" s="9">
        <v>0.5</v>
      </c>
      <c r="P84" s="9">
        <f t="shared" si="15"/>
        <v>136269.84</v>
      </c>
      <c r="Q84" s="9">
        <v>0</v>
      </c>
      <c r="R84" s="9">
        <f t="shared" si="16"/>
        <v>0</v>
      </c>
      <c r="S84" s="9">
        <v>0.4</v>
      </c>
      <c r="T84" s="9">
        <f t="shared" si="17"/>
        <v>18795.840000000004</v>
      </c>
      <c r="U84" s="9">
        <v>3.4399999999999995</v>
      </c>
      <c r="V84" s="9">
        <f t="shared" si="18"/>
        <v>161644.22399999999</v>
      </c>
      <c r="W84" s="9">
        <v>2.2200000000000002</v>
      </c>
      <c r="X84" s="9">
        <f t="shared" si="19"/>
        <v>104316.91200000001</v>
      </c>
      <c r="Y84" s="9"/>
      <c r="Z84" s="9">
        <f t="shared" si="20"/>
        <v>0</v>
      </c>
      <c r="AA84" s="6">
        <v>2.23</v>
      </c>
      <c r="AB84" s="6">
        <f t="shared" si="21"/>
        <v>104786.808</v>
      </c>
      <c r="AC84" s="13">
        <v>0.11596062552147859</v>
      </c>
      <c r="AD84" s="7">
        <f t="shared" si="22"/>
        <v>5448.9434090040704</v>
      </c>
      <c r="AE84" s="13">
        <v>0.76058467751116288</v>
      </c>
      <c r="AF84" s="7">
        <f t="shared" si="23"/>
        <v>35739.569762378538</v>
      </c>
      <c r="AG84" s="13">
        <v>0.24013281686935856</v>
      </c>
      <c r="AH84" s="7">
        <f t="shared" si="24"/>
        <v>11283.745011564411</v>
      </c>
      <c r="AI84" s="13">
        <v>1.04</v>
      </c>
      <c r="AJ84" s="7">
        <f t="shared" si="25"/>
        <v>48869.184000000001</v>
      </c>
      <c r="AK84" s="7">
        <f>AB84+Z84+X84+V84+T84+R84+P84+J84+G84+E84</f>
        <v>829366.44000000006</v>
      </c>
      <c r="AL84" s="35">
        <v>17.649999999999999</v>
      </c>
      <c r="AM84" s="6">
        <v>3915.8</v>
      </c>
      <c r="AP84" s="30">
        <f t="shared" si="26"/>
        <v>829366.44</v>
      </c>
      <c r="AQ84" s="30">
        <f t="shared" si="27"/>
        <v>0</v>
      </c>
    </row>
    <row r="85" spans="1:44" ht="31.5" customHeight="1" x14ac:dyDescent="0.2">
      <c r="A85" s="5">
        <v>81</v>
      </c>
      <c r="B85" s="14" t="s">
        <v>83</v>
      </c>
      <c r="C85" s="15" t="s">
        <v>97</v>
      </c>
      <c r="D85" s="9">
        <v>5</v>
      </c>
      <c r="E85" s="9">
        <f>D85*AM85*12</f>
        <v>85908</v>
      </c>
      <c r="F85" s="10">
        <v>0</v>
      </c>
      <c r="G85" s="10">
        <f>F85*AM85*12</f>
        <v>0</v>
      </c>
      <c r="H85" s="9">
        <v>0.08</v>
      </c>
      <c r="I85" s="9">
        <v>0.08</v>
      </c>
      <c r="J85" s="9">
        <f t="shared" si="14"/>
        <v>2749.056</v>
      </c>
      <c r="K85" s="6">
        <v>0.7</v>
      </c>
      <c r="L85" s="6">
        <v>0.7</v>
      </c>
      <c r="M85" s="6">
        <v>0.7</v>
      </c>
      <c r="N85" s="6">
        <v>0.7</v>
      </c>
      <c r="O85" s="6">
        <v>0.7</v>
      </c>
      <c r="P85" s="9">
        <f t="shared" si="15"/>
        <v>60135.600000000006</v>
      </c>
      <c r="Q85" s="9">
        <v>0.6</v>
      </c>
      <c r="R85" s="9">
        <f t="shared" si="16"/>
        <v>10308.959999999999</v>
      </c>
      <c r="S85" s="9">
        <v>0.4</v>
      </c>
      <c r="T85" s="9">
        <f t="shared" si="17"/>
        <v>6872.64</v>
      </c>
      <c r="U85" s="9">
        <v>4.41</v>
      </c>
      <c r="V85" s="9">
        <f t="shared" si="18"/>
        <v>75770.856</v>
      </c>
      <c r="W85" s="9">
        <v>2.5</v>
      </c>
      <c r="X85" s="9">
        <f t="shared" si="19"/>
        <v>42954</v>
      </c>
      <c r="Y85" s="9"/>
      <c r="Z85" s="9">
        <f t="shared" si="20"/>
        <v>0</v>
      </c>
      <c r="AA85" s="6"/>
      <c r="AB85" s="6">
        <f t="shared" si="21"/>
        <v>0</v>
      </c>
      <c r="AC85" s="13">
        <v>0.10769329449756221</v>
      </c>
      <c r="AD85" s="7">
        <f t="shared" si="22"/>
        <v>1850.3431087393146</v>
      </c>
      <c r="AE85" s="13">
        <v>0.70805974971341745</v>
      </c>
      <c r="AF85" s="7">
        <f t="shared" si="23"/>
        <v>12165.599395676054</v>
      </c>
      <c r="AG85" s="13">
        <v>0.22301271702653075</v>
      </c>
      <c r="AH85" s="7">
        <f t="shared" si="24"/>
        <v>3831.7152988630405</v>
      </c>
      <c r="AI85" s="13">
        <v>2.7360838852656242</v>
      </c>
      <c r="AJ85" s="7">
        <f t="shared" si="25"/>
        <v>47010.298883079842</v>
      </c>
      <c r="AK85" s="7">
        <f>AB85+Z85+X85+V85+T85+R85+P85+J85+G85+E85</f>
        <v>284699.11200000002</v>
      </c>
      <c r="AL85" s="35">
        <v>16.57</v>
      </c>
      <c r="AM85" s="6">
        <v>1431.8</v>
      </c>
      <c r="AP85" s="30">
        <f t="shared" si="26"/>
        <v>284699.11199999996</v>
      </c>
      <c r="AQ85" s="30">
        <f t="shared" si="27"/>
        <v>0</v>
      </c>
    </row>
    <row r="86" spans="1:44" ht="31.5" customHeight="1" x14ac:dyDescent="0.2">
      <c r="A86" s="5">
        <v>82</v>
      </c>
      <c r="B86" s="14" t="s">
        <v>83</v>
      </c>
      <c r="C86" s="17">
        <v>114</v>
      </c>
      <c r="D86" s="9">
        <v>5</v>
      </c>
      <c r="E86" s="9">
        <f>D86*AM86*12</f>
        <v>31272</v>
      </c>
      <c r="F86" s="10"/>
      <c r="G86" s="10">
        <f>F86*AM86*12</f>
        <v>0</v>
      </c>
      <c r="H86" s="9">
        <v>0.08</v>
      </c>
      <c r="I86" s="9">
        <v>0.08</v>
      </c>
      <c r="J86" s="9">
        <f t="shared" si="14"/>
        <v>1000.7040000000002</v>
      </c>
      <c r="K86" s="6">
        <v>0.6</v>
      </c>
      <c r="L86" s="6">
        <v>0.6</v>
      </c>
      <c r="M86" s="6">
        <v>0.6</v>
      </c>
      <c r="N86" s="6">
        <v>0.6</v>
      </c>
      <c r="O86" s="6">
        <v>0.5</v>
      </c>
      <c r="P86" s="9">
        <f t="shared" si="15"/>
        <v>18137.760000000002</v>
      </c>
      <c r="Q86" s="9">
        <v>0.5</v>
      </c>
      <c r="R86" s="9">
        <f t="shared" si="16"/>
        <v>3127.2000000000003</v>
      </c>
      <c r="S86" s="9">
        <v>0.4</v>
      </c>
      <c r="T86" s="9">
        <f t="shared" si="17"/>
        <v>2501.7600000000002</v>
      </c>
      <c r="U86" s="9">
        <v>3.7299999999999995</v>
      </c>
      <c r="V86" s="9">
        <f t="shared" si="18"/>
        <v>23328.912</v>
      </c>
      <c r="W86" s="9">
        <v>2</v>
      </c>
      <c r="X86" s="9">
        <f t="shared" si="19"/>
        <v>12508.800000000001</v>
      </c>
      <c r="Y86" s="9"/>
      <c r="Z86" s="9">
        <f t="shared" si="20"/>
        <v>0</v>
      </c>
      <c r="AA86" s="6"/>
      <c r="AB86" s="6">
        <f t="shared" si="21"/>
        <v>0</v>
      </c>
      <c r="AC86" s="13">
        <v>5.7827877973906372E-2</v>
      </c>
      <c r="AD86" s="7">
        <f t="shared" si="22"/>
        <v>361.67868000000004</v>
      </c>
      <c r="AE86" s="13">
        <v>0.38020559214658484</v>
      </c>
      <c r="AF86" s="7">
        <f t="shared" si="23"/>
        <v>2377.9578555216003</v>
      </c>
      <c r="AG86" s="13">
        <v>0.11975074443591713</v>
      </c>
      <c r="AH86" s="7">
        <f t="shared" si="24"/>
        <v>748.96905600000014</v>
      </c>
      <c r="AI86" s="13">
        <v>2.2374524942440521</v>
      </c>
      <c r="AJ86" s="7">
        <f t="shared" si="25"/>
        <v>13993.922880000002</v>
      </c>
      <c r="AK86" s="7">
        <f>AB86+Z86+X86+V86+T86+R86+P86+J86+G86+E86</f>
        <v>91877.135999999999</v>
      </c>
      <c r="AL86" s="35">
        <v>14.689999999999998</v>
      </c>
      <c r="AM86" s="6">
        <v>521.20000000000005</v>
      </c>
      <c r="AP86" s="30">
        <f t="shared" si="26"/>
        <v>91877.135999999999</v>
      </c>
      <c r="AQ86" s="30">
        <f t="shared" si="27"/>
        <v>0</v>
      </c>
    </row>
    <row r="87" spans="1:44" ht="31.5" customHeight="1" x14ac:dyDescent="0.2">
      <c r="A87" s="5">
        <v>83</v>
      </c>
      <c r="B87" s="14" t="s">
        <v>83</v>
      </c>
      <c r="C87" s="17" t="s">
        <v>100</v>
      </c>
      <c r="D87" s="9">
        <v>5</v>
      </c>
      <c r="E87" s="9">
        <f>D87*AM87*12</f>
        <v>230424</v>
      </c>
      <c r="F87" s="10">
        <v>1</v>
      </c>
      <c r="G87" s="10">
        <f>F87*AM87*12</f>
        <v>46084.800000000003</v>
      </c>
      <c r="H87" s="9">
        <v>0.08</v>
      </c>
      <c r="I87" s="9">
        <v>0.08</v>
      </c>
      <c r="J87" s="9">
        <f t="shared" si="14"/>
        <v>7373.5680000000011</v>
      </c>
      <c r="K87" s="6">
        <v>0.6</v>
      </c>
      <c r="L87" s="9">
        <v>0.6</v>
      </c>
      <c r="M87" s="9">
        <v>0.6</v>
      </c>
      <c r="N87" s="9">
        <v>0.6</v>
      </c>
      <c r="O87" s="9">
        <v>0.6</v>
      </c>
      <c r="P87" s="9">
        <f t="shared" si="15"/>
        <v>138254.40000000002</v>
      </c>
      <c r="Q87" s="9">
        <v>0</v>
      </c>
      <c r="R87" s="9">
        <f t="shared" si="16"/>
        <v>0</v>
      </c>
      <c r="S87" s="9">
        <v>0.5</v>
      </c>
      <c r="T87" s="9">
        <f t="shared" si="17"/>
        <v>23042.400000000001</v>
      </c>
      <c r="U87" s="9">
        <v>3.89</v>
      </c>
      <c r="V87" s="9">
        <f t="shared" si="18"/>
        <v>179269.872</v>
      </c>
      <c r="W87" s="9">
        <v>1.7</v>
      </c>
      <c r="X87" s="9">
        <f t="shared" si="19"/>
        <v>78344.160000000003</v>
      </c>
      <c r="Y87" s="9"/>
      <c r="Z87" s="9">
        <f t="shared" si="20"/>
        <v>0</v>
      </c>
      <c r="AA87" s="6">
        <v>2.17</v>
      </c>
      <c r="AB87" s="6">
        <f t="shared" si="21"/>
        <v>100004.016</v>
      </c>
      <c r="AC87" s="13">
        <v>0.11628223622539319</v>
      </c>
      <c r="AD87" s="7">
        <f t="shared" si="22"/>
        <v>5358.8436000000002</v>
      </c>
      <c r="AE87" s="13">
        <v>0.76269411916362895</v>
      </c>
      <c r="AF87" s="7">
        <f t="shared" si="23"/>
        <v>35148.605942832008</v>
      </c>
      <c r="AG87" s="13">
        <v>0.24079881262368505</v>
      </c>
      <c r="AH87" s="7">
        <f t="shared" si="24"/>
        <v>11097.165120000001</v>
      </c>
      <c r="AI87" s="13">
        <v>1.6591068222060201</v>
      </c>
      <c r="AJ87" s="7">
        <f t="shared" si="25"/>
        <v>76459.606079999998</v>
      </c>
      <c r="AK87" s="7">
        <f>AB87+Z87+X87+V87+T87+R87+P87+J87+G87+E87</f>
        <v>802797.21600000013</v>
      </c>
      <c r="AL87" s="35">
        <v>17.419999999999998</v>
      </c>
      <c r="AM87" s="6">
        <v>3840.4</v>
      </c>
      <c r="AP87" s="30">
        <f t="shared" si="26"/>
        <v>802797.21600000001</v>
      </c>
      <c r="AQ87" s="30">
        <f t="shared" si="27"/>
        <v>0</v>
      </c>
    </row>
    <row r="88" spans="1:44" ht="31.5" customHeight="1" x14ac:dyDescent="0.2">
      <c r="A88" s="5">
        <v>84</v>
      </c>
      <c r="B88" s="22" t="s">
        <v>91</v>
      </c>
      <c r="C88" s="19">
        <v>7</v>
      </c>
      <c r="D88" s="9">
        <v>5.3</v>
      </c>
      <c r="E88" s="9">
        <f>D88*AM88*12</f>
        <v>476364</v>
      </c>
      <c r="F88" s="10">
        <v>1.3</v>
      </c>
      <c r="G88" s="10">
        <f>F88*AM88*12</f>
        <v>116844</v>
      </c>
      <c r="H88" s="9">
        <v>0.08</v>
      </c>
      <c r="I88" s="9">
        <v>0.08</v>
      </c>
      <c r="J88" s="9">
        <f t="shared" si="14"/>
        <v>14380.800000000001</v>
      </c>
      <c r="K88" s="9">
        <v>0.6</v>
      </c>
      <c r="L88" s="9">
        <v>0.6</v>
      </c>
      <c r="M88" s="9">
        <v>0.6</v>
      </c>
      <c r="N88" s="9">
        <v>0.6</v>
      </c>
      <c r="O88" s="9">
        <v>0.5</v>
      </c>
      <c r="P88" s="9">
        <f t="shared" si="15"/>
        <v>260652</v>
      </c>
      <c r="Q88" s="9">
        <v>0.6</v>
      </c>
      <c r="R88" s="9">
        <f t="shared" si="16"/>
        <v>53928</v>
      </c>
      <c r="S88" s="9">
        <v>0.4</v>
      </c>
      <c r="T88" s="9">
        <f t="shared" si="17"/>
        <v>35952</v>
      </c>
      <c r="U88" s="9">
        <v>2.77</v>
      </c>
      <c r="V88" s="9">
        <f t="shared" si="18"/>
        <v>248967.59999999998</v>
      </c>
      <c r="W88" s="9">
        <v>2.2200000000000002</v>
      </c>
      <c r="X88" s="9">
        <f t="shared" si="19"/>
        <v>199533.60000000003</v>
      </c>
      <c r="Y88" s="9">
        <v>0.36</v>
      </c>
      <c r="Z88" s="9">
        <f t="shared" si="20"/>
        <v>32356.800000000003</v>
      </c>
      <c r="AA88" s="6"/>
      <c r="AB88" s="6">
        <f t="shared" si="21"/>
        <v>0</v>
      </c>
      <c r="AC88" s="13">
        <v>7.3541323170933481E-2</v>
      </c>
      <c r="AD88" s="7">
        <f t="shared" si="22"/>
        <v>6609.8941266035008</v>
      </c>
      <c r="AE88" s="13">
        <v>0.4520514057100628</v>
      </c>
      <c r="AF88" s="7">
        <f t="shared" si="23"/>
        <v>40630.380345220445</v>
      </c>
      <c r="AG88" s="13">
        <v>0.15229035726497614</v>
      </c>
      <c r="AH88" s="7">
        <f t="shared" si="24"/>
        <v>13687.857310976055</v>
      </c>
      <c r="AI88" s="13">
        <v>0.52966518348573255</v>
      </c>
      <c r="AJ88" s="7">
        <f t="shared" si="25"/>
        <v>47606.306691697639</v>
      </c>
      <c r="AK88" s="7">
        <f>AB88+Z88+X88+V88+T88+R88+P88+J88+G88+E88</f>
        <v>1438978.8</v>
      </c>
      <c r="AL88" s="35">
        <v>16.009999999999998</v>
      </c>
      <c r="AM88" s="6">
        <v>7490</v>
      </c>
      <c r="AP88" s="30">
        <f t="shared" si="26"/>
        <v>1438978.7999999998</v>
      </c>
      <c r="AQ88" s="30">
        <f t="shared" si="27"/>
        <v>0</v>
      </c>
    </row>
    <row r="89" spans="1:44" ht="31.5" customHeight="1" x14ac:dyDescent="0.2">
      <c r="A89" s="5">
        <v>85</v>
      </c>
      <c r="B89" s="23" t="s">
        <v>92</v>
      </c>
      <c r="C89" s="17">
        <v>18</v>
      </c>
      <c r="D89" s="9">
        <v>5</v>
      </c>
      <c r="E89" s="9">
        <f>D89*AM89*12</f>
        <v>175452</v>
      </c>
      <c r="F89" s="10">
        <v>1.3</v>
      </c>
      <c r="G89" s="10">
        <f>F89*AM89*12</f>
        <v>45617.520000000004</v>
      </c>
      <c r="H89" s="9">
        <v>0.08</v>
      </c>
      <c r="I89" s="9">
        <v>0.08</v>
      </c>
      <c r="J89" s="9">
        <f t="shared" si="14"/>
        <v>5614.4639999999999</v>
      </c>
      <c r="K89" s="9">
        <v>0.5</v>
      </c>
      <c r="L89" s="9">
        <v>0.5</v>
      </c>
      <c r="M89" s="9">
        <v>0.6</v>
      </c>
      <c r="N89" s="9">
        <v>0.6</v>
      </c>
      <c r="O89" s="9">
        <v>0.4</v>
      </c>
      <c r="P89" s="9">
        <f t="shared" si="15"/>
        <v>91235.040000000008</v>
      </c>
      <c r="Q89" s="9">
        <v>0.6</v>
      </c>
      <c r="R89" s="9">
        <f t="shared" si="16"/>
        <v>21054.239999999998</v>
      </c>
      <c r="S89" s="9">
        <v>0.4</v>
      </c>
      <c r="T89" s="9">
        <f t="shared" si="17"/>
        <v>14036.16</v>
      </c>
      <c r="U89" s="9">
        <v>3.41</v>
      </c>
      <c r="V89" s="9">
        <f t="shared" si="18"/>
        <v>119658.264</v>
      </c>
      <c r="W89" s="9">
        <v>2.21</v>
      </c>
      <c r="X89" s="9">
        <f t="shared" si="19"/>
        <v>77549.783999999985</v>
      </c>
      <c r="Y89" s="9"/>
      <c r="Z89" s="9">
        <f t="shared" si="20"/>
        <v>0</v>
      </c>
      <c r="AA89" s="6"/>
      <c r="AB89" s="6">
        <f t="shared" si="21"/>
        <v>0</v>
      </c>
      <c r="AC89" s="13">
        <v>7.3611712605156976E-2</v>
      </c>
      <c r="AD89" s="7">
        <f t="shared" si="22"/>
        <v>2583.0644400000001</v>
      </c>
      <c r="AE89" s="13">
        <v>0.45248408275904528</v>
      </c>
      <c r="AF89" s="7">
        <f t="shared" si="23"/>
        <v>15877.847457648</v>
      </c>
      <c r="AG89" s="13">
        <v>0.15243612064838249</v>
      </c>
      <c r="AH89" s="7">
        <f t="shared" si="24"/>
        <v>5349.0444480000006</v>
      </c>
      <c r="AI89" s="13">
        <v>1.0732818548662884</v>
      </c>
      <c r="AJ89" s="7">
        <f t="shared" si="25"/>
        <v>37661.889600000002</v>
      </c>
      <c r="AK89" s="7">
        <f>AB89+Z89+X89+V89+T89+R89+P89+J89+G89+E89</f>
        <v>550217.47200000007</v>
      </c>
      <c r="AL89" s="35">
        <v>15.68</v>
      </c>
      <c r="AM89" s="6">
        <v>2924.2</v>
      </c>
      <c r="AP89" s="30">
        <f t="shared" si="26"/>
        <v>550217.47199999995</v>
      </c>
      <c r="AQ89" s="30">
        <f t="shared" si="27"/>
        <v>0</v>
      </c>
    </row>
    <row r="90" spans="1:44" ht="31.5" customHeight="1" x14ac:dyDescent="0.2">
      <c r="A90" s="5">
        <v>86</v>
      </c>
      <c r="B90" s="23" t="s">
        <v>92</v>
      </c>
      <c r="C90" s="17">
        <v>17</v>
      </c>
      <c r="D90" s="9">
        <v>5.3</v>
      </c>
      <c r="E90" s="9">
        <f>D90*AM90*12</f>
        <v>279598.31999999995</v>
      </c>
      <c r="F90" s="9">
        <v>1.04</v>
      </c>
      <c r="G90" s="10">
        <f>F90*AM90*12</f>
        <v>54864.576000000001</v>
      </c>
      <c r="H90" s="9">
        <v>0.08</v>
      </c>
      <c r="I90" s="9">
        <v>0.08</v>
      </c>
      <c r="J90" s="9">
        <f t="shared" si="14"/>
        <v>8440.7039999999997</v>
      </c>
      <c r="K90" s="9">
        <v>0.6</v>
      </c>
      <c r="L90" s="9">
        <v>0.6</v>
      </c>
      <c r="M90" s="9">
        <v>0.7</v>
      </c>
      <c r="N90" s="9">
        <v>0.7</v>
      </c>
      <c r="O90" s="9">
        <v>0.5</v>
      </c>
      <c r="P90" s="9">
        <f t="shared" si="15"/>
        <v>163538.63999999996</v>
      </c>
      <c r="Q90" s="9">
        <v>0.5</v>
      </c>
      <c r="R90" s="9">
        <f t="shared" si="16"/>
        <v>26377.199999999997</v>
      </c>
      <c r="S90" s="9">
        <v>0.48</v>
      </c>
      <c r="T90" s="9">
        <f t="shared" si="17"/>
        <v>25322.112000000001</v>
      </c>
      <c r="U90" s="9">
        <v>3.2800000000000002</v>
      </c>
      <c r="V90" s="9">
        <f t="shared" si="18"/>
        <v>173034.432</v>
      </c>
      <c r="W90" s="9">
        <v>1.7</v>
      </c>
      <c r="X90" s="9">
        <f t="shared" si="19"/>
        <v>89682.479999999981</v>
      </c>
      <c r="Y90" s="9">
        <v>0.65</v>
      </c>
      <c r="Z90" s="9">
        <f t="shared" si="20"/>
        <v>34290.36</v>
      </c>
      <c r="AA90" s="6"/>
      <c r="AB90" s="6">
        <f t="shared" si="21"/>
        <v>0</v>
      </c>
      <c r="AC90" s="13">
        <v>8.1705964241845216E-2</v>
      </c>
      <c r="AD90" s="7">
        <f t="shared" si="22"/>
        <v>4310.3491199999989</v>
      </c>
      <c r="AE90" s="13">
        <v>0.53590866886201716</v>
      </c>
      <c r="AF90" s="7">
        <f t="shared" si="23"/>
        <v>28271.540280614397</v>
      </c>
      <c r="AG90" s="13">
        <v>0.16919780537737136</v>
      </c>
      <c r="AH90" s="7">
        <f t="shared" si="24"/>
        <v>8925.9287039999981</v>
      </c>
      <c r="AI90" s="13">
        <v>1.0435347072471679</v>
      </c>
      <c r="AJ90" s="7">
        <f t="shared" si="25"/>
        <v>55051.047359999997</v>
      </c>
      <c r="AK90" s="7">
        <f>AB90+Z90+X90+V90+T90+R90+P90+J90+G90+E90</f>
        <v>855148.82399999991</v>
      </c>
      <c r="AL90" s="35">
        <v>16.209999999999997</v>
      </c>
      <c r="AM90" s="6">
        <v>4396.2</v>
      </c>
      <c r="AN90" s="4"/>
      <c r="AO90" s="4"/>
      <c r="AP90" s="30">
        <f t="shared" si="26"/>
        <v>855148.82399999979</v>
      </c>
      <c r="AQ90" s="30">
        <f t="shared" si="27"/>
        <v>0</v>
      </c>
      <c r="AR90" s="4"/>
    </row>
    <row r="91" spans="1:44" ht="31.5" customHeight="1" x14ac:dyDescent="0.2">
      <c r="A91" s="5">
        <v>87</v>
      </c>
      <c r="B91" s="23" t="s">
        <v>92</v>
      </c>
      <c r="C91" s="17">
        <v>20</v>
      </c>
      <c r="D91" s="9">
        <v>5</v>
      </c>
      <c r="E91" s="9">
        <f>D91*AM91*12</f>
        <v>200574</v>
      </c>
      <c r="F91" s="10">
        <v>1.07</v>
      </c>
      <c r="G91" s="10">
        <f>F91*AM91*12</f>
        <v>42922.836000000003</v>
      </c>
      <c r="H91" s="9">
        <v>0.08</v>
      </c>
      <c r="I91" s="9">
        <v>0.08</v>
      </c>
      <c r="J91" s="9">
        <f t="shared" si="14"/>
        <v>6418.3680000000004</v>
      </c>
      <c r="K91" s="6">
        <v>0.34</v>
      </c>
      <c r="L91" s="9">
        <v>0.35</v>
      </c>
      <c r="M91" s="9">
        <v>0.4</v>
      </c>
      <c r="N91" s="9">
        <v>0.4</v>
      </c>
      <c r="O91" s="9">
        <v>0.34</v>
      </c>
      <c r="P91" s="9">
        <f t="shared" si="15"/>
        <v>73410.084000000003</v>
      </c>
      <c r="Q91" s="9">
        <v>0.5</v>
      </c>
      <c r="R91" s="9">
        <f t="shared" si="16"/>
        <v>20057.400000000001</v>
      </c>
      <c r="S91" s="9">
        <v>0.4</v>
      </c>
      <c r="T91" s="9">
        <f t="shared" si="17"/>
        <v>16045.920000000002</v>
      </c>
      <c r="U91" s="9">
        <v>2.48</v>
      </c>
      <c r="V91" s="9">
        <f t="shared" si="18"/>
        <v>99484.703999999998</v>
      </c>
      <c r="W91" s="9">
        <v>1.6</v>
      </c>
      <c r="X91" s="9">
        <f t="shared" si="19"/>
        <v>64183.680000000008</v>
      </c>
      <c r="Y91" s="9"/>
      <c r="Z91" s="9">
        <f t="shared" si="20"/>
        <v>0</v>
      </c>
      <c r="AA91" s="6"/>
      <c r="AB91" s="6">
        <f t="shared" si="21"/>
        <v>0</v>
      </c>
      <c r="AC91" s="13">
        <v>5.4942448173741359E-2</v>
      </c>
      <c r="AD91" s="7">
        <f t="shared" si="22"/>
        <v>2204.0053200000002</v>
      </c>
      <c r="AE91" s="13">
        <v>0.3377259186969398</v>
      </c>
      <c r="AF91" s="7">
        <f t="shared" si="23"/>
        <v>13547.807683343999</v>
      </c>
      <c r="AG91" s="13">
        <v>0.11377555774925964</v>
      </c>
      <c r="AH91" s="7">
        <f t="shared" si="24"/>
        <v>4564.0837440000005</v>
      </c>
      <c r="AI91" s="13">
        <v>0.9571651440366149</v>
      </c>
      <c r="AJ91" s="7">
        <f t="shared" si="25"/>
        <v>38396.488319999997</v>
      </c>
      <c r="AK91" s="7">
        <f>AB91+Z91+X91+V91+T91+R91+P91+J91+G91+E91</f>
        <v>523096.99200000009</v>
      </c>
      <c r="AL91" s="35">
        <v>13.040000000000001</v>
      </c>
      <c r="AM91" s="6">
        <v>3342.9</v>
      </c>
      <c r="AP91" s="30">
        <f t="shared" si="26"/>
        <v>523096.99200000009</v>
      </c>
      <c r="AQ91" s="30">
        <f t="shared" si="27"/>
        <v>0</v>
      </c>
    </row>
    <row r="92" spans="1:44" ht="31.5" customHeight="1" x14ac:dyDescent="0.2">
      <c r="A92" s="5">
        <v>88</v>
      </c>
      <c r="B92" s="14" t="s">
        <v>26</v>
      </c>
      <c r="C92" s="15">
        <v>73</v>
      </c>
      <c r="D92" s="9">
        <v>5</v>
      </c>
      <c r="E92" s="9">
        <f>D92*AM92*12</f>
        <v>231774</v>
      </c>
      <c r="F92" s="6">
        <v>1.3</v>
      </c>
      <c r="G92" s="10">
        <f>F92*AM92*12</f>
        <v>60261.240000000005</v>
      </c>
      <c r="H92" s="6">
        <v>0.08</v>
      </c>
      <c r="I92" s="6">
        <v>0.08</v>
      </c>
      <c r="J92" s="9">
        <f t="shared" si="14"/>
        <v>7416.7680000000009</v>
      </c>
      <c r="K92" s="6">
        <v>0.5</v>
      </c>
      <c r="L92" s="6">
        <v>0.5</v>
      </c>
      <c r="M92" s="6">
        <v>0.5</v>
      </c>
      <c r="N92" s="6">
        <v>0.51</v>
      </c>
      <c r="O92" s="6">
        <v>0.4</v>
      </c>
      <c r="P92" s="9">
        <f t="shared" si="15"/>
        <v>111715.068</v>
      </c>
      <c r="Q92" s="6">
        <v>0.54</v>
      </c>
      <c r="R92" s="9">
        <f t="shared" si="16"/>
        <v>25031.592000000004</v>
      </c>
      <c r="S92" s="6">
        <v>0.4</v>
      </c>
      <c r="T92" s="9">
        <f t="shared" si="17"/>
        <v>18541.920000000002</v>
      </c>
      <c r="U92" s="6">
        <v>2.97</v>
      </c>
      <c r="V92" s="9">
        <f t="shared" si="18"/>
        <v>137673.75600000002</v>
      </c>
      <c r="W92" s="6">
        <v>1.69</v>
      </c>
      <c r="X92" s="9">
        <f t="shared" si="19"/>
        <v>78339.612000000008</v>
      </c>
      <c r="Y92" s="6"/>
      <c r="Z92" s="9">
        <f t="shared" si="20"/>
        <v>0</v>
      </c>
      <c r="AA92" s="6">
        <v>2.6</v>
      </c>
      <c r="AB92" s="6">
        <f t="shared" si="21"/>
        <v>120522.48000000001</v>
      </c>
      <c r="AC92" s="13">
        <v>6.0390822956845877E-2</v>
      </c>
      <c r="AD92" s="7">
        <f t="shared" si="22"/>
        <v>2799.4045199999996</v>
      </c>
      <c r="AE92" s="13">
        <v>0.39584388269104032</v>
      </c>
      <c r="AF92" s="7">
        <f t="shared" si="23"/>
        <v>18349.264013366635</v>
      </c>
      <c r="AG92" s="13">
        <v>0.1250581252426933</v>
      </c>
      <c r="AH92" s="7">
        <f t="shared" si="24"/>
        <v>5797.0443839999998</v>
      </c>
      <c r="AI92" s="13">
        <v>1.5316029640943334</v>
      </c>
      <c r="AJ92" s="7">
        <f t="shared" si="25"/>
        <v>70997.149080000003</v>
      </c>
      <c r="AK92" s="7">
        <f>AB92+Z92+X92+V92+T92+R92+P92+J92+G92+E92</f>
        <v>791276.43599999999</v>
      </c>
      <c r="AL92" s="35">
        <v>17.07</v>
      </c>
      <c r="AM92" s="6">
        <v>3862.9</v>
      </c>
      <c r="AP92" s="30">
        <f t="shared" si="26"/>
        <v>791276.4360000001</v>
      </c>
      <c r="AQ92" s="30">
        <f t="shared" si="27"/>
        <v>0</v>
      </c>
    </row>
    <row r="93" spans="1:44" ht="31.5" customHeight="1" x14ac:dyDescent="0.2">
      <c r="A93" s="5">
        <v>89</v>
      </c>
      <c r="B93" s="14" t="s">
        <v>26</v>
      </c>
      <c r="C93" s="15">
        <v>49</v>
      </c>
      <c r="D93" s="9">
        <v>5</v>
      </c>
      <c r="E93" s="9">
        <f>D93*AM93*12</f>
        <v>231144</v>
      </c>
      <c r="F93" s="10">
        <v>1.3</v>
      </c>
      <c r="G93" s="10">
        <f>F93*AM93*12</f>
        <v>60097.440000000002</v>
      </c>
      <c r="H93" s="9">
        <v>0.08</v>
      </c>
      <c r="I93" s="9">
        <v>0.08</v>
      </c>
      <c r="J93" s="9">
        <f t="shared" si="14"/>
        <v>7396.6080000000002</v>
      </c>
      <c r="K93" s="6">
        <v>0.4</v>
      </c>
      <c r="L93" s="6">
        <v>0.4</v>
      </c>
      <c r="M93" s="6">
        <v>0.5</v>
      </c>
      <c r="N93" s="6">
        <v>0.5</v>
      </c>
      <c r="O93" s="9">
        <v>0.38</v>
      </c>
      <c r="P93" s="9">
        <f t="shared" si="15"/>
        <v>100778.784</v>
      </c>
      <c r="Q93" s="9">
        <v>0.47</v>
      </c>
      <c r="R93" s="9">
        <f t="shared" si="16"/>
        <v>21727.536</v>
      </c>
      <c r="S93" s="9">
        <v>0.3</v>
      </c>
      <c r="T93" s="9">
        <f t="shared" si="17"/>
        <v>13868.64</v>
      </c>
      <c r="U93" s="9">
        <v>2.46</v>
      </c>
      <c r="V93" s="9">
        <f t="shared" si="18"/>
        <v>113722.848</v>
      </c>
      <c r="W93" s="9">
        <v>2.08</v>
      </c>
      <c r="X93" s="9">
        <f t="shared" si="19"/>
        <v>96155.90400000001</v>
      </c>
      <c r="Y93" s="9"/>
      <c r="Z93" s="9">
        <f t="shared" si="20"/>
        <v>0</v>
      </c>
      <c r="AA93" s="5">
        <v>2.5</v>
      </c>
      <c r="AB93" s="6">
        <f t="shared" si="21"/>
        <v>115572</v>
      </c>
      <c r="AC93" s="13">
        <v>5.3808210574924957E-2</v>
      </c>
      <c r="AD93" s="7">
        <f t="shared" si="22"/>
        <v>2487.489005026091</v>
      </c>
      <c r="AE93" s="13">
        <v>0.35269681636654815</v>
      </c>
      <c r="AF93" s="7">
        <f t="shared" si="23"/>
        <v>16304.750584445879</v>
      </c>
      <c r="AG93" s="13">
        <v>0.11142676333410298</v>
      </c>
      <c r="AH93" s="7">
        <f t="shared" si="24"/>
        <v>5151.1255568195802</v>
      </c>
      <c r="AI93" s="13">
        <v>1.4047526252597553</v>
      </c>
      <c r="AJ93" s="7">
        <f t="shared" si="25"/>
        <v>64940.028162608178</v>
      </c>
      <c r="AK93" s="7">
        <f>AB93+Z93+X93+V93+T93+R93+P93+J93+G93+E93</f>
        <v>760463.76</v>
      </c>
      <c r="AL93" s="35">
        <v>16.450000000000003</v>
      </c>
      <c r="AM93" s="6">
        <v>3852.4</v>
      </c>
      <c r="AN93" s="11"/>
      <c r="AO93" s="11"/>
      <c r="AP93" s="30">
        <f t="shared" si="26"/>
        <v>760463.76000000013</v>
      </c>
      <c r="AQ93" s="30">
        <f t="shared" si="27"/>
        <v>0</v>
      </c>
      <c r="AR93" s="11"/>
    </row>
    <row r="94" spans="1:44" ht="31.5" customHeight="1" x14ac:dyDescent="0.2">
      <c r="A94" s="5">
        <v>90</v>
      </c>
      <c r="B94" s="14" t="s">
        <v>26</v>
      </c>
      <c r="C94" s="15" t="s">
        <v>37</v>
      </c>
      <c r="D94" s="9">
        <v>5</v>
      </c>
      <c r="E94" s="9">
        <f>D94*AM94*12</f>
        <v>313056</v>
      </c>
      <c r="F94" s="10">
        <v>1.3</v>
      </c>
      <c r="G94" s="10">
        <f>F94*AM94*12</f>
        <v>81394.560000000012</v>
      </c>
      <c r="H94" s="9"/>
      <c r="I94" s="9"/>
      <c r="J94" s="9">
        <f t="shared" si="14"/>
        <v>0</v>
      </c>
      <c r="K94" s="6">
        <v>0.35</v>
      </c>
      <c r="L94" s="6">
        <v>0.35</v>
      </c>
      <c r="M94" s="6">
        <v>0.35</v>
      </c>
      <c r="N94" s="6">
        <v>0.35</v>
      </c>
      <c r="O94" s="9">
        <v>0.35</v>
      </c>
      <c r="P94" s="9">
        <f t="shared" si="15"/>
        <v>109569.60000000001</v>
      </c>
      <c r="Q94" s="9">
        <v>0.5</v>
      </c>
      <c r="R94" s="9">
        <f t="shared" si="16"/>
        <v>31305.600000000002</v>
      </c>
      <c r="S94" s="9">
        <v>0.4</v>
      </c>
      <c r="T94" s="9">
        <f t="shared" si="17"/>
        <v>25044.480000000003</v>
      </c>
      <c r="U94" s="9">
        <v>1.47</v>
      </c>
      <c r="V94" s="9">
        <f t="shared" si="18"/>
        <v>92038.464000000007</v>
      </c>
      <c r="W94" s="9">
        <v>2</v>
      </c>
      <c r="X94" s="9">
        <f t="shared" si="19"/>
        <v>125222.40000000001</v>
      </c>
      <c r="Y94" s="9"/>
      <c r="Z94" s="9">
        <f t="shared" si="20"/>
        <v>0</v>
      </c>
      <c r="AA94" s="5">
        <v>2.5</v>
      </c>
      <c r="AB94" s="6">
        <f t="shared" si="21"/>
        <v>156528</v>
      </c>
      <c r="AC94" s="13">
        <v>5.5563893360932218E-2</v>
      </c>
      <c r="AD94" s="7">
        <f t="shared" si="22"/>
        <v>3478.9220399999995</v>
      </c>
      <c r="AE94" s="13">
        <v>0.36420479484340301</v>
      </c>
      <c r="AF94" s="7">
        <f t="shared" si="23"/>
        <v>22803.299250899276</v>
      </c>
      <c r="AG94" s="13">
        <v>0.11506245476847592</v>
      </c>
      <c r="AH94" s="7">
        <f t="shared" si="24"/>
        <v>7204.1983680000003</v>
      </c>
      <c r="AI94" s="13">
        <v>2.0579198079576813</v>
      </c>
      <c r="AJ94" s="7">
        <f t="shared" si="25"/>
        <v>128848.82867999999</v>
      </c>
      <c r="AK94" s="7">
        <f>AB94+Z94+X94+V94+T94+R94+P94+J94+G94+E94</f>
        <v>934159.10400000005</v>
      </c>
      <c r="AL94" s="35">
        <v>14.92</v>
      </c>
      <c r="AM94" s="6">
        <v>5217.6000000000004</v>
      </c>
      <c r="AN94" s="11"/>
      <c r="AO94" s="11"/>
      <c r="AP94" s="30">
        <f t="shared" si="26"/>
        <v>934159.10400000005</v>
      </c>
      <c r="AQ94" s="30">
        <f t="shared" si="27"/>
        <v>0</v>
      </c>
      <c r="AR94" s="11"/>
    </row>
    <row r="95" spans="1:44" ht="31.5" customHeight="1" x14ac:dyDescent="0.2">
      <c r="A95" s="5">
        <v>91</v>
      </c>
      <c r="B95" s="14" t="s">
        <v>26</v>
      </c>
      <c r="C95" s="15">
        <v>93</v>
      </c>
      <c r="D95" s="9">
        <v>5</v>
      </c>
      <c r="E95" s="9">
        <f>D95*AM95*12</f>
        <v>591420</v>
      </c>
      <c r="F95" s="10">
        <v>1.17</v>
      </c>
      <c r="G95" s="10">
        <f>F95*AM95*12</f>
        <v>138392.27999999997</v>
      </c>
      <c r="H95" s="9">
        <v>0.08</v>
      </c>
      <c r="I95" s="9">
        <v>0.08</v>
      </c>
      <c r="J95" s="9">
        <f t="shared" si="14"/>
        <v>18925.440000000002</v>
      </c>
      <c r="K95" s="6">
        <v>0.6</v>
      </c>
      <c r="L95" s="6">
        <v>0.6</v>
      </c>
      <c r="M95" s="6">
        <v>0.6</v>
      </c>
      <c r="N95" s="6">
        <v>0.6</v>
      </c>
      <c r="O95" s="9">
        <v>0.5</v>
      </c>
      <c r="P95" s="9">
        <f t="shared" si="15"/>
        <v>343023.6</v>
      </c>
      <c r="Q95" s="9">
        <v>0.66</v>
      </c>
      <c r="R95" s="9">
        <f t="shared" si="16"/>
        <v>78067.44</v>
      </c>
      <c r="S95" s="9">
        <v>0.4</v>
      </c>
      <c r="T95" s="9">
        <f t="shared" si="17"/>
        <v>47313.600000000006</v>
      </c>
      <c r="U95" s="9">
        <v>2.5</v>
      </c>
      <c r="V95" s="9">
        <f t="shared" si="18"/>
        <v>295710</v>
      </c>
      <c r="W95" s="9">
        <v>1.44</v>
      </c>
      <c r="X95" s="9">
        <f t="shared" si="19"/>
        <v>170328.95999999999</v>
      </c>
      <c r="Y95" s="9"/>
      <c r="Z95" s="9">
        <f t="shared" si="20"/>
        <v>0</v>
      </c>
      <c r="AA95" s="7">
        <v>2.35</v>
      </c>
      <c r="AB95" s="6">
        <f t="shared" si="21"/>
        <v>277967.40000000002</v>
      </c>
      <c r="AC95" s="13">
        <v>5.5316831693212942E-2</v>
      </c>
      <c r="AD95" s="7">
        <f t="shared" si="22"/>
        <v>6543.0961200000002</v>
      </c>
      <c r="AE95" s="13">
        <v>0.36258537909402655</v>
      </c>
      <c r="AF95" s="7">
        <f t="shared" si="23"/>
        <v>42888.048980757834</v>
      </c>
      <c r="AG95" s="13">
        <v>0.11455083615704575</v>
      </c>
      <c r="AH95" s="7">
        <f t="shared" si="24"/>
        <v>13549.531104000002</v>
      </c>
      <c r="AI95" s="13">
        <v>2.2250894298468098</v>
      </c>
      <c r="AJ95" s="7">
        <f t="shared" si="25"/>
        <v>263192.47812000004</v>
      </c>
      <c r="AK95" s="7">
        <f>AB95+Z95+X95+V95+T95+R95+P95+J95+G95+E95</f>
        <v>1961148.72</v>
      </c>
      <c r="AL95" s="35">
        <v>16.579999999999998</v>
      </c>
      <c r="AM95" s="6">
        <v>9857</v>
      </c>
      <c r="AN95" s="11"/>
      <c r="AO95" s="11"/>
      <c r="AP95" s="30">
        <f t="shared" si="26"/>
        <v>1961148.72</v>
      </c>
      <c r="AQ95" s="30">
        <f t="shared" si="27"/>
        <v>0</v>
      </c>
      <c r="AR95" s="11"/>
    </row>
    <row r="96" spans="1:44" ht="31.5" customHeight="1" x14ac:dyDescent="0.2">
      <c r="A96" s="5">
        <v>92</v>
      </c>
      <c r="B96" s="14" t="s">
        <v>26</v>
      </c>
      <c r="C96" s="15">
        <v>89</v>
      </c>
      <c r="D96" s="9">
        <v>5</v>
      </c>
      <c r="E96" s="9">
        <f>D96*AM96*12</f>
        <v>240672</v>
      </c>
      <c r="F96" s="10">
        <v>1.2</v>
      </c>
      <c r="G96" s="10">
        <f>F96*AM96*12</f>
        <v>57761.279999999999</v>
      </c>
      <c r="H96" s="9">
        <v>0.08</v>
      </c>
      <c r="I96" s="9">
        <v>0.08</v>
      </c>
      <c r="J96" s="9">
        <f t="shared" si="14"/>
        <v>7701.5040000000008</v>
      </c>
      <c r="K96" s="6">
        <v>0.45</v>
      </c>
      <c r="L96" s="6">
        <v>0.45</v>
      </c>
      <c r="M96" s="6">
        <v>0.5</v>
      </c>
      <c r="N96" s="6">
        <v>0.46</v>
      </c>
      <c r="O96" s="9">
        <v>0.45</v>
      </c>
      <c r="P96" s="9">
        <f t="shared" si="15"/>
        <v>111190.46399999999</v>
      </c>
      <c r="Q96" s="9">
        <v>0.5</v>
      </c>
      <c r="R96" s="9">
        <f t="shared" si="16"/>
        <v>24067.199999999997</v>
      </c>
      <c r="S96" s="9">
        <v>0.5</v>
      </c>
      <c r="T96" s="9">
        <f t="shared" si="17"/>
        <v>24067.199999999997</v>
      </c>
      <c r="U96" s="9">
        <v>2</v>
      </c>
      <c r="V96" s="9">
        <f t="shared" si="18"/>
        <v>96268.799999999988</v>
      </c>
      <c r="W96" s="9">
        <v>1.5</v>
      </c>
      <c r="X96" s="9">
        <f t="shared" si="19"/>
        <v>72201.599999999991</v>
      </c>
      <c r="Y96" s="9"/>
      <c r="Z96" s="9">
        <f t="shared" si="20"/>
        <v>0</v>
      </c>
      <c r="AA96" s="7">
        <v>2.4</v>
      </c>
      <c r="AB96" s="6">
        <f t="shared" si="21"/>
        <v>115522.56</v>
      </c>
      <c r="AC96" s="13">
        <v>5.3124827981651371E-2</v>
      </c>
      <c r="AD96" s="7">
        <f t="shared" si="22"/>
        <v>2557.1317199999999</v>
      </c>
      <c r="AE96" s="13">
        <v>0.34821744672327976</v>
      </c>
      <c r="AF96" s="7">
        <f t="shared" si="23"/>
        <v>16761.237867557036</v>
      </c>
      <c r="AG96" s="13">
        <v>0.11001160550458715</v>
      </c>
      <c r="AH96" s="7">
        <f t="shared" si="24"/>
        <v>5295.342623999999</v>
      </c>
      <c r="AI96" s="13">
        <v>2.1915801680295179</v>
      </c>
      <c r="AJ96" s="7">
        <f t="shared" si="25"/>
        <v>105490.39644000001</v>
      </c>
      <c r="AK96" s="7">
        <f>AB96+Z96+X96+V96+T96+R96+P96+J96+G96+E96</f>
        <v>749452.60800000001</v>
      </c>
      <c r="AL96" s="35">
        <v>15.57</v>
      </c>
      <c r="AM96" s="6">
        <v>4011.2</v>
      </c>
      <c r="AN96" s="11"/>
      <c r="AO96" s="11"/>
      <c r="AP96" s="30">
        <f t="shared" si="26"/>
        <v>749452.60800000001</v>
      </c>
      <c r="AQ96" s="30">
        <f t="shared" si="27"/>
        <v>0</v>
      </c>
      <c r="AR96" s="11"/>
    </row>
    <row r="97" spans="1:44" ht="31.5" customHeight="1" x14ac:dyDescent="0.2">
      <c r="A97" s="5">
        <v>93</v>
      </c>
      <c r="B97" s="14" t="s">
        <v>26</v>
      </c>
      <c r="C97" s="15" t="s">
        <v>39</v>
      </c>
      <c r="D97" s="9">
        <v>5</v>
      </c>
      <c r="E97" s="9">
        <f>D97*AM97*12</f>
        <v>284934</v>
      </c>
      <c r="F97" s="10">
        <v>1</v>
      </c>
      <c r="G97" s="10">
        <f>F97*AM97*12</f>
        <v>56986.799999999996</v>
      </c>
      <c r="H97" s="9">
        <v>7.0000000000000007E-2</v>
      </c>
      <c r="I97" s="9">
        <v>7.0000000000000007E-2</v>
      </c>
      <c r="J97" s="9">
        <f t="shared" si="14"/>
        <v>7978.152</v>
      </c>
      <c r="K97" s="6">
        <v>0.5</v>
      </c>
      <c r="L97" s="6">
        <v>0.5</v>
      </c>
      <c r="M97" s="6">
        <v>0.5</v>
      </c>
      <c r="N97" s="6">
        <v>0.5</v>
      </c>
      <c r="O97" s="9">
        <v>0.4</v>
      </c>
      <c r="P97" s="9">
        <f t="shared" si="15"/>
        <v>136768.31999999998</v>
      </c>
      <c r="Q97" s="9">
        <v>0.5</v>
      </c>
      <c r="R97" s="9">
        <f t="shared" si="16"/>
        <v>28493.399999999998</v>
      </c>
      <c r="S97" s="9">
        <v>0.3</v>
      </c>
      <c r="T97" s="9">
        <f t="shared" si="17"/>
        <v>17096.039999999997</v>
      </c>
      <c r="U97" s="9">
        <v>2.15</v>
      </c>
      <c r="V97" s="9">
        <f t="shared" si="18"/>
        <v>122521.61999999998</v>
      </c>
      <c r="W97" s="9">
        <v>1.7</v>
      </c>
      <c r="X97" s="9">
        <f t="shared" si="19"/>
        <v>96877.56</v>
      </c>
      <c r="Y97" s="9"/>
      <c r="Z97" s="9">
        <f t="shared" si="20"/>
        <v>0</v>
      </c>
      <c r="AA97" s="7">
        <v>2.04</v>
      </c>
      <c r="AB97" s="6">
        <f t="shared" si="21"/>
        <v>116253.07199999999</v>
      </c>
      <c r="AC97" s="13">
        <v>4.6654324159278997E-2</v>
      </c>
      <c r="AD97" s="7">
        <f t="shared" si="22"/>
        <v>2658.68064</v>
      </c>
      <c r="AE97" s="13">
        <v>0.30580521866264615</v>
      </c>
      <c r="AF97" s="7">
        <f t="shared" si="23"/>
        <v>17426.860834884483</v>
      </c>
      <c r="AG97" s="13">
        <v>9.6612399503042831E-2</v>
      </c>
      <c r="AH97" s="7">
        <f t="shared" si="24"/>
        <v>5505.6314880000009</v>
      </c>
      <c r="AI97" s="13">
        <v>2.0866533260333973</v>
      </c>
      <c r="AJ97" s="7">
        <f t="shared" si="25"/>
        <v>118911.69576</v>
      </c>
      <c r="AK97" s="7">
        <f>AB97+Z97+X97+V97+T97+R97+P97+J97+G97+E97</f>
        <v>867908.96400000004</v>
      </c>
      <c r="AL97" s="35">
        <v>15.23</v>
      </c>
      <c r="AM97" s="6">
        <v>4748.8999999999996</v>
      </c>
      <c r="AN97" s="11"/>
      <c r="AO97" s="11"/>
      <c r="AP97" s="30">
        <f t="shared" si="26"/>
        <v>867908.96400000004</v>
      </c>
      <c r="AQ97" s="30">
        <f t="shared" si="27"/>
        <v>0</v>
      </c>
      <c r="AR97" s="11"/>
    </row>
    <row r="98" spans="1:44" ht="31.5" customHeight="1" x14ac:dyDescent="0.2">
      <c r="A98" s="5">
        <v>94</v>
      </c>
      <c r="B98" s="16" t="s">
        <v>24</v>
      </c>
      <c r="C98" s="15">
        <v>44</v>
      </c>
      <c r="D98" s="9">
        <v>5</v>
      </c>
      <c r="E98" s="9">
        <f>D98*AM98*12</f>
        <v>139884</v>
      </c>
      <c r="F98" s="10">
        <v>1.06</v>
      </c>
      <c r="G98" s="10">
        <f>F98*AM98*12</f>
        <v>29655.408000000003</v>
      </c>
      <c r="H98" s="9">
        <v>0.08</v>
      </c>
      <c r="I98" s="9">
        <v>0.08</v>
      </c>
      <c r="J98" s="9">
        <f t="shared" si="14"/>
        <v>4476.2880000000005</v>
      </c>
      <c r="K98" s="6">
        <v>0.4</v>
      </c>
      <c r="L98" s="9">
        <v>0.4</v>
      </c>
      <c r="M98" s="9">
        <v>0.4</v>
      </c>
      <c r="N98" s="9">
        <v>0.4</v>
      </c>
      <c r="O98" s="9">
        <v>0.4</v>
      </c>
      <c r="P98" s="9">
        <f t="shared" si="15"/>
        <v>55953.600000000006</v>
      </c>
      <c r="Q98" s="9">
        <v>0.5</v>
      </c>
      <c r="R98" s="9">
        <f t="shared" si="16"/>
        <v>13988.400000000001</v>
      </c>
      <c r="S98" s="9">
        <v>0.4</v>
      </c>
      <c r="T98" s="9">
        <f t="shared" si="17"/>
        <v>11190.720000000001</v>
      </c>
      <c r="U98" s="9">
        <v>2.7800000000000002</v>
      </c>
      <c r="V98" s="9">
        <f t="shared" si="18"/>
        <v>77775.504000000015</v>
      </c>
      <c r="W98" s="9">
        <v>1.72</v>
      </c>
      <c r="X98" s="9">
        <f t="shared" si="19"/>
        <v>48120.096000000005</v>
      </c>
      <c r="Y98" s="9"/>
      <c r="Z98" s="9">
        <f t="shared" si="20"/>
        <v>0</v>
      </c>
      <c r="AA98" s="6"/>
      <c r="AB98" s="6">
        <f t="shared" si="21"/>
        <v>0</v>
      </c>
      <c r="AC98" s="13">
        <v>5.3780785363320413E-2</v>
      </c>
      <c r="AD98" s="7">
        <f t="shared" si="22"/>
        <v>1504.6142759525426</v>
      </c>
      <c r="AE98" s="13">
        <v>0.3305852896768266</v>
      </c>
      <c r="AF98" s="7">
        <f t="shared" si="23"/>
        <v>9248.7185322306432</v>
      </c>
      <c r="AG98" s="13">
        <v>0.11136997083849319</v>
      </c>
      <c r="AH98" s="7">
        <f t="shared" si="24"/>
        <v>3115.7754001543562</v>
      </c>
      <c r="AI98" s="13">
        <v>0.49614336276115523</v>
      </c>
      <c r="AJ98" s="7">
        <f t="shared" si="25"/>
        <v>13880.503631296289</v>
      </c>
      <c r="AK98" s="7">
        <f>AB98+Z98+X98+V98+T98+R98+P98+J98+G98+E98</f>
        <v>381044.016</v>
      </c>
      <c r="AL98" s="35">
        <v>13.620000000000003</v>
      </c>
      <c r="AM98" s="6">
        <v>2331.4</v>
      </c>
      <c r="AP98" s="30">
        <f t="shared" si="26"/>
        <v>381044.01600000012</v>
      </c>
      <c r="AQ98" s="30">
        <f t="shared" si="27"/>
        <v>0</v>
      </c>
    </row>
    <row r="99" spans="1:44" ht="31.5" customHeight="1" x14ac:dyDescent="0.2">
      <c r="A99" s="5">
        <v>95</v>
      </c>
      <c r="B99" s="16" t="s">
        <v>24</v>
      </c>
      <c r="C99" s="15">
        <v>47</v>
      </c>
      <c r="D99" s="9">
        <v>5</v>
      </c>
      <c r="E99" s="9">
        <f>D99*AM99*12</f>
        <v>152736</v>
      </c>
      <c r="F99" s="10">
        <v>1.05</v>
      </c>
      <c r="G99" s="10">
        <f>F99*AM99*12</f>
        <v>32074.560000000001</v>
      </c>
      <c r="H99" s="9">
        <v>0.08</v>
      </c>
      <c r="I99" s="9">
        <v>0.08</v>
      </c>
      <c r="J99" s="9">
        <f t="shared" si="14"/>
        <v>4887.5519999999997</v>
      </c>
      <c r="K99" s="6">
        <v>0.4</v>
      </c>
      <c r="L99" s="9">
        <v>0.4</v>
      </c>
      <c r="M99" s="9">
        <v>0.4</v>
      </c>
      <c r="N99" s="9">
        <v>0.4</v>
      </c>
      <c r="O99" s="9">
        <v>0.4</v>
      </c>
      <c r="P99" s="9">
        <f t="shared" si="15"/>
        <v>61094.399999999994</v>
      </c>
      <c r="Q99" s="9">
        <v>0.5</v>
      </c>
      <c r="R99" s="9">
        <f t="shared" si="16"/>
        <v>15273.599999999999</v>
      </c>
      <c r="S99" s="9">
        <v>0.4</v>
      </c>
      <c r="T99" s="9">
        <f t="shared" si="17"/>
        <v>12218.880000000001</v>
      </c>
      <c r="U99" s="9">
        <v>2.8100000000000005</v>
      </c>
      <c r="V99" s="9">
        <f t="shared" si="18"/>
        <v>85837.632000000012</v>
      </c>
      <c r="W99" s="9">
        <v>1.72</v>
      </c>
      <c r="X99" s="9">
        <f t="shared" si="19"/>
        <v>52541.183999999994</v>
      </c>
      <c r="Y99" s="9"/>
      <c r="Z99" s="9">
        <f t="shared" si="20"/>
        <v>0</v>
      </c>
      <c r="AA99" s="6"/>
      <c r="AB99" s="6">
        <f t="shared" si="21"/>
        <v>0</v>
      </c>
      <c r="AC99" s="13">
        <v>6.510642284726588E-2</v>
      </c>
      <c r="AD99" s="7">
        <f t="shared" si="22"/>
        <v>1988.8189200000002</v>
      </c>
      <c r="AE99" s="13">
        <v>0.40020288865964815</v>
      </c>
      <c r="AF99" s="7">
        <f t="shared" si="23"/>
        <v>12225.077680464005</v>
      </c>
      <c r="AG99" s="13">
        <v>0.13482325267127596</v>
      </c>
      <c r="AH99" s="7">
        <f t="shared" si="24"/>
        <v>4118.4728640000012</v>
      </c>
      <c r="AI99" s="13">
        <v>0.32243447517284729</v>
      </c>
      <c r="AJ99" s="7">
        <f t="shared" si="25"/>
        <v>9849.4704000000002</v>
      </c>
      <c r="AK99" s="7">
        <f>AB99+Z99+X99+V99+T99+R99+P99+J99+G99+E99</f>
        <v>416663.80800000002</v>
      </c>
      <c r="AL99" s="35">
        <v>13.640000000000002</v>
      </c>
      <c r="AM99" s="6">
        <v>2545.6</v>
      </c>
      <c r="AP99" s="30">
        <f t="shared" si="26"/>
        <v>416663.80800000008</v>
      </c>
      <c r="AQ99" s="30">
        <f t="shared" si="27"/>
        <v>0</v>
      </c>
    </row>
    <row r="100" spans="1:44" ht="31.5" customHeight="1" x14ac:dyDescent="0.2">
      <c r="A100" s="5">
        <v>96</v>
      </c>
      <c r="B100" s="14" t="s">
        <v>24</v>
      </c>
      <c r="C100" s="6" t="s">
        <v>28</v>
      </c>
      <c r="D100" s="9">
        <v>5</v>
      </c>
      <c r="E100" s="9">
        <f>D100*AM100*12</f>
        <v>191334</v>
      </c>
      <c r="F100" s="10">
        <v>1.04</v>
      </c>
      <c r="G100" s="10">
        <f>F100*AM100*12</f>
        <v>39797.472000000002</v>
      </c>
      <c r="H100" s="9">
        <v>0.08</v>
      </c>
      <c r="I100" s="9">
        <v>0.08</v>
      </c>
      <c r="J100" s="9">
        <f t="shared" si="14"/>
        <v>6122.6880000000001</v>
      </c>
      <c r="K100" s="6">
        <v>0.5</v>
      </c>
      <c r="L100" s="9">
        <v>0.5</v>
      </c>
      <c r="M100" s="9">
        <v>0.5</v>
      </c>
      <c r="N100" s="9">
        <v>0.5</v>
      </c>
      <c r="O100" s="9">
        <v>0.5</v>
      </c>
      <c r="P100" s="9">
        <f t="shared" si="15"/>
        <v>95667</v>
      </c>
      <c r="Q100" s="9">
        <v>0.5</v>
      </c>
      <c r="R100" s="9">
        <f t="shared" si="16"/>
        <v>19133.400000000001</v>
      </c>
      <c r="S100" s="9">
        <v>0.4</v>
      </c>
      <c r="T100" s="9">
        <f t="shared" si="17"/>
        <v>15306.720000000001</v>
      </c>
      <c r="U100" s="9">
        <v>3.01</v>
      </c>
      <c r="V100" s="9">
        <f t="shared" si="18"/>
        <v>115183.068</v>
      </c>
      <c r="W100" s="9">
        <v>1.7</v>
      </c>
      <c r="X100" s="9">
        <f t="shared" si="19"/>
        <v>65053.56</v>
      </c>
      <c r="Y100" s="9"/>
      <c r="Z100" s="9">
        <f t="shared" si="20"/>
        <v>0</v>
      </c>
      <c r="AA100" s="6"/>
      <c r="AB100" s="6">
        <f t="shared" si="21"/>
        <v>0</v>
      </c>
      <c r="AC100" s="13">
        <v>5.9542290444981029E-2</v>
      </c>
      <c r="AD100" s="7">
        <f t="shared" si="22"/>
        <v>2278.4929200000001</v>
      </c>
      <c r="AE100" s="13">
        <v>0.39147747746533296</v>
      </c>
      <c r="AF100" s="7">
        <f t="shared" si="23"/>
        <v>14980.590334670404</v>
      </c>
      <c r="AG100" s="13">
        <v>0.12330097274922389</v>
      </c>
      <c r="AH100" s="7">
        <f t="shared" si="24"/>
        <v>4718.3336640000007</v>
      </c>
      <c r="AI100" s="13">
        <v>0.96146179560349965</v>
      </c>
      <c r="AJ100" s="7">
        <f t="shared" si="25"/>
        <v>36792.06624</v>
      </c>
      <c r="AK100" s="7">
        <f>AB100+Z100+X100+V100+T100+R100+P100+J100+G100+E100</f>
        <v>547597.90800000005</v>
      </c>
      <c r="AL100" s="35">
        <v>14.309999999999999</v>
      </c>
      <c r="AM100" s="6">
        <v>3188.9</v>
      </c>
      <c r="AP100" s="30">
        <f t="shared" si="26"/>
        <v>547597.90800000005</v>
      </c>
      <c r="AQ100" s="30">
        <f t="shared" si="27"/>
        <v>0</v>
      </c>
    </row>
    <row r="101" spans="1:44" ht="31.5" customHeight="1" x14ac:dyDescent="0.2">
      <c r="A101" s="5">
        <v>97</v>
      </c>
      <c r="B101" s="14" t="s">
        <v>24</v>
      </c>
      <c r="C101" s="6" t="s">
        <v>30</v>
      </c>
      <c r="D101" s="9">
        <v>5</v>
      </c>
      <c r="E101" s="9">
        <f>D101*AM101*12</f>
        <v>155664</v>
      </c>
      <c r="F101" s="6">
        <v>1.04</v>
      </c>
      <c r="G101" s="10">
        <f>F101*AM101*12</f>
        <v>32378.112000000005</v>
      </c>
      <c r="H101" s="6">
        <v>0.08</v>
      </c>
      <c r="I101" s="6">
        <v>0.08</v>
      </c>
      <c r="J101" s="9">
        <f t="shared" si="14"/>
        <v>4981.2480000000005</v>
      </c>
      <c r="K101" s="6">
        <v>0.4</v>
      </c>
      <c r="L101" s="6">
        <v>0.4</v>
      </c>
      <c r="M101" s="6">
        <v>0.4</v>
      </c>
      <c r="N101" s="6">
        <v>0.4</v>
      </c>
      <c r="O101" s="6">
        <v>0.35</v>
      </c>
      <c r="P101" s="9">
        <f t="shared" si="15"/>
        <v>60708.960000000006</v>
      </c>
      <c r="Q101" s="9">
        <v>0.5</v>
      </c>
      <c r="R101" s="9">
        <f t="shared" si="16"/>
        <v>15566.400000000001</v>
      </c>
      <c r="S101" s="6">
        <v>0.4</v>
      </c>
      <c r="T101" s="9">
        <f t="shared" si="17"/>
        <v>12453.119999999999</v>
      </c>
      <c r="U101" s="6">
        <v>1.75</v>
      </c>
      <c r="V101" s="9">
        <f t="shared" si="18"/>
        <v>54482.399999999994</v>
      </c>
      <c r="W101" s="9">
        <v>1.69</v>
      </c>
      <c r="X101" s="9">
        <f t="shared" si="19"/>
        <v>52614.432000000001</v>
      </c>
      <c r="Y101" s="9">
        <v>0.21</v>
      </c>
      <c r="Z101" s="9">
        <f t="shared" si="20"/>
        <v>6537.887999999999</v>
      </c>
      <c r="AA101" s="6"/>
      <c r="AB101" s="6">
        <f t="shared" si="21"/>
        <v>0</v>
      </c>
      <c r="AC101" s="13">
        <v>5.2477173913043476E-2</v>
      </c>
      <c r="AD101" s="7">
        <f t="shared" si="22"/>
        <v>1633.76136</v>
      </c>
      <c r="AE101" s="13">
        <v>0.32257211608695652</v>
      </c>
      <c r="AF101" s="7">
        <f t="shared" si="23"/>
        <v>10042.573175711999</v>
      </c>
      <c r="AG101" s="13">
        <v>0.1086704347826087</v>
      </c>
      <c r="AH101" s="7">
        <f t="shared" si="24"/>
        <v>3383.2149119999999</v>
      </c>
      <c r="AI101" s="13">
        <v>0.28338260869565218</v>
      </c>
      <c r="AJ101" s="7">
        <f t="shared" si="25"/>
        <v>8822.4940800000004</v>
      </c>
      <c r="AK101" s="7">
        <f>AB101+Z101+X101+V101+T101+R101+P101+J101+G101+E101</f>
        <v>395386.56</v>
      </c>
      <c r="AL101" s="35">
        <v>12.700000000000003</v>
      </c>
      <c r="AM101" s="6">
        <v>2594.4</v>
      </c>
      <c r="AP101" s="30">
        <f t="shared" si="26"/>
        <v>395386.56000000017</v>
      </c>
      <c r="AQ101" s="30">
        <f t="shared" si="27"/>
        <v>0</v>
      </c>
    </row>
    <row r="102" spans="1:44" ht="31.5" customHeight="1" x14ac:dyDescent="0.2">
      <c r="A102" s="5">
        <v>98</v>
      </c>
      <c r="B102" s="14" t="s">
        <v>24</v>
      </c>
      <c r="C102" s="15" t="s">
        <v>33</v>
      </c>
      <c r="D102" s="9">
        <v>5</v>
      </c>
      <c r="E102" s="9">
        <f>D102*AM102*12</f>
        <v>169896</v>
      </c>
      <c r="F102" s="10">
        <v>1.22</v>
      </c>
      <c r="G102" s="10">
        <f>F102*AM102*12</f>
        <v>41454.623999999996</v>
      </c>
      <c r="H102" s="9">
        <v>0.08</v>
      </c>
      <c r="I102" s="9">
        <v>0.08</v>
      </c>
      <c r="J102" s="9">
        <f t="shared" si="14"/>
        <v>5436.6719999999996</v>
      </c>
      <c r="K102" s="6">
        <v>0.6</v>
      </c>
      <c r="L102" s="6">
        <v>0.6</v>
      </c>
      <c r="M102" s="6">
        <v>0.6</v>
      </c>
      <c r="N102" s="6">
        <v>0.6</v>
      </c>
      <c r="O102" s="9">
        <v>0.6</v>
      </c>
      <c r="P102" s="9">
        <f t="shared" si="15"/>
        <v>101937.59999999999</v>
      </c>
      <c r="Q102" s="9">
        <v>0.6</v>
      </c>
      <c r="R102" s="9">
        <f t="shared" si="16"/>
        <v>20387.519999999997</v>
      </c>
      <c r="S102" s="9">
        <v>0.5</v>
      </c>
      <c r="T102" s="9">
        <f t="shared" si="17"/>
        <v>16989.599999999999</v>
      </c>
      <c r="U102" s="9">
        <v>3.5900000000000003</v>
      </c>
      <c r="V102" s="9">
        <f t="shared" si="18"/>
        <v>121985.32800000001</v>
      </c>
      <c r="W102" s="9">
        <v>2</v>
      </c>
      <c r="X102" s="9">
        <f t="shared" si="19"/>
        <v>67958.399999999994</v>
      </c>
      <c r="Y102" s="9"/>
      <c r="Z102" s="9">
        <f t="shared" si="20"/>
        <v>0</v>
      </c>
      <c r="AA102" s="5"/>
      <c r="AB102" s="6">
        <f t="shared" si="21"/>
        <v>0</v>
      </c>
      <c r="AC102" s="13">
        <v>5.4560248622686817E-2</v>
      </c>
      <c r="AD102" s="7">
        <f t="shared" si="22"/>
        <v>1853.9135999999999</v>
      </c>
      <c r="AE102" s="13">
        <v>0.33537657499646845</v>
      </c>
      <c r="AF102" s="7">
        <f t="shared" si="23"/>
        <v>11395.827717119999</v>
      </c>
      <c r="AG102" s="13">
        <v>0.11298409379855912</v>
      </c>
      <c r="AH102" s="7">
        <f t="shared" si="24"/>
        <v>3839.1091199999996</v>
      </c>
      <c r="AI102" s="13">
        <v>1.0786948156519283</v>
      </c>
      <c r="AJ102" s="7">
        <f t="shared" si="25"/>
        <v>36653.186880000001</v>
      </c>
      <c r="AK102" s="7">
        <f>AB102+Z102+X102+V102+T102+R102+P102+J102+G102+E102</f>
        <v>546045.74399999995</v>
      </c>
      <c r="AL102" s="35">
        <v>16.07</v>
      </c>
      <c r="AM102" s="6">
        <v>2831.6</v>
      </c>
      <c r="AN102" s="11"/>
      <c r="AO102" s="11"/>
      <c r="AP102" s="30">
        <f t="shared" si="26"/>
        <v>546045.74399999995</v>
      </c>
      <c r="AQ102" s="30">
        <f t="shared" si="27"/>
        <v>0</v>
      </c>
      <c r="AR102" s="11"/>
    </row>
    <row r="103" spans="1:44" ht="31.5" customHeight="1" x14ac:dyDescent="0.2">
      <c r="A103" s="5">
        <v>99</v>
      </c>
      <c r="B103" s="14" t="s">
        <v>24</v>
      </c>
      <c r="C103" s="17">
        <v>23</v>
      </c>
      <c r="D103" s="9">
        <v>5</v>
      </c>
      <c r="E103" s="9">
        <f>D103*AM103*12</f>
        <v>188592</v>
      </c>
      <c r="F103" s="10">
        <v>1.07</v>
      </c>
      <c r="G103" s="10">
        <f>F103*AM103*12</f>
        <v>40358.688000000002</v>
      </c>
      <c r="H103" s="9">
        <v>0.08</v>
      </c>
      <c r="I103" s="9">
        <v>0.08</v>
      </c>
      <c r="J103" s="9">
        <f t="shared" si="14"/>
        <v>6034.9439999999995</v>
      </c>
      <c r="K103" s="6">
        <v>0.34</v>
      </c>
      <c r="L103" s="9">
        <v>0.35</v>
      </c>
      <c r="M103" s="9">
        <v>0.4</v>
      </c>
      <c r="N103" s="9">
        <v>0.4</v>
      </c>
      <c r="O103" s="9">
        <v>0.34</v>
      </c>
      <c r="P103" s="9">
        <f t="shared" si="15"/>
        <v>69024.671999999991</v>
      </c>
      <c r="Q103" s="9">
        <v>0.5</v>
      </c>
      <c r="R103" s="9">
        <f t="shared" si="16"/>
        <v>18859.199999999997</v>
      </c>
      <c r="S103" s="9">
        <v>0.4</v>
      </c>
      <c r="T103" s="9">
        <f t="shared" si="17"/>
        <v>15087.36</v>
      </c>
      <c r="U103" s="9">
        <v>2.48</v>
      </c>
      <c r="V103" s="9">
        <f t="shared" si="18"/>
        <v>93541.631999999998</v>
      </c>
      <c r="W103" s="9">
        <v>1.6</v>
      </c>
      <c r="X103" s="9">
        <f t="shared" si="19"/>
        <v>60349.440000000002</v>
      </c>
      <c r="Y103" s="9"/>
      <c r="Z103" s="9">
        <f t="shared" si="20"/>
        <v>0</v>
      </c>
      <c r="AA103" s="6"/>
      <c r="AB103" s="6">
        <f t="shared" si="21"/>
        <v>0</v>
      </c>
      <c r="AC103" s="13">
        <v>5.9069496054975815E-2</v>
      </c>
      <c r="AD103" s="7">
        <f t="shared" si="22"/>
        <v>2228.0068799999995</v>
      </c>
      <c r="AE103" s="13">
        <v>0.38743628197658436</v>
      </c>
      <c r="AF103" s="7">
        <f t="shared" si="23"/>
        <v>14613.476658105599</v>
      </c>
      <c r="AG103" s="13">
        <v>0.12232190379231357</v>
      </c>
      <c r="AH103" s="7">
        <f t="shared" si="24"/>
        <v>4613.7864960000006</v>
      </c>
      <c r="AI103" s="13">
        <v>1.0062533723593792</v>
      </c>
      <c r="AJ103" s="7">
        <f t="shared" si="25"/>
        <v>37954.267200000002</v>
      </c>
      <c r="AK103" s="7">
        <f>AB103+Z103+X103+V103+T103+R103+P103+J103+G103+E103</f>
        <v>491847.93599999999</v>
      </c>
      <c r="AL103" s="35">
        <v>13.040000000000001</v>
      </c>
      <c r="AM103" s="6">
        <v>3143.2</v>
      </c>
      <c r="AP103" s="30">
        <f t="shared" si="26"/>
        <v>491847.93599999999</v>
      </c>
      <c r="AQ103" s="30">
        <f t="shared" si="27"/>
        <v>0</v>
      </c>
    </row>
    <row r="104" spans="1:44" ht="31.5" customHeight="1" x14ac:dyDescent="0.2">
      <c r="A104" s="5">
        <v>100</v>
      </c>
      <c r="B104" s="14" t="s">
        <v>109</v>
      </c>
      <c r="C104" s="15">
        <v>19</v>
      </c>
      <c r="D104" s="9">
        <v>5</v>
      </c>
      <c r="E104" s="9">
        <f>D104*AM104*12</f>
        <v>19374</v>
      </c>
      <c r="F104" s="10"/>
      <c r="G104" s="10">
        <f>F104*AM104*12</f>
        <v>0</v>
      </c>
      <c r="H104" s="9">
        <v>0.08</v>
      </c>
      <c r="I104" s="9">
        <v>0.08</v>
      </c>
      <c r="J104" s="9">
        <f t="shared" si="14"/>
        <v>619.96799999999996</v>
      </c>
      <c r="K104" s="6">
        <v>0.5</v>
      </c>
      <c r="L104" s="6">
        <v>0.5</v>
      </c>
      <c r="M104" s="9"/>
      <c r="N104" s="9">
        <v>0.5</v>
      </c>
      <c r="O104" s="9">
        <v>0.41</v>
      </c>
      <c r="P104" s="9">
        <f t="shared" si="15"/>
        <v>7400.8679999999986</v>
      </c>
      <c r="Q104" s="9">
        <v>0.5</v>
      </c>
      <c r="R104" s="9">
        <f t="shared" si="16"/>
        <v>1937.3999999999999</v>
      </c>
      <c r="S104" s="9">
        <v>0.5</v>
      </c>
      <c r="T104" s="9">
        <f t="shared" si="17"/>
        <v>1937.3999999999999</v>
      </c>
      <c r="U104" s="9">
        <v>5.45</v>
      </c>
      <c r="V104" s="9">
        <f t="shared" si="18"/>
        <v>21117.659999999996</v>
      </c>
      <c r="W104" s="9">
        <v>2</v>
      </c>
      <c r="X104" s="9">
        <f t="shared" si="19"/>
        <v>7749.5999999999995</v>
      </c>
      <c r="Y104" s="9"/>
      <c r="Z104" s="9">
        <f t="shared" si="20"/>
        <v>0</v>
      </c>
      <c r="AA104" s="6"/>
      <c r="AB104" s="6">
        <f t="shared" si="21"/>
        <v>0</v>
      </c>
      <c r="AC104" s="13">
        <v>5.8408671415298853E-2</v>
      </c>
      <c r="AD104" s="7">
        <f t="shared" si="22"/>
        <v>226.32191999999998</v>
      </c>
      <c r="AE104" s="13">
        <v>0</v>
      </c>
      <c r="AF104" s="7">
        <f t="shared" si="23"/>
        <v>0</v>
      </c>
      <c r="AG104" s="13">
        <v>6.0476729637658717E-2</v>
      </c>
      <c r="AH104" s="7">
        <f t="shared" si="24"/>
        <v>234.33523199999996</v>
      </c>
      <c r="AI104" s="13">
        <v>2.1816267575100654</v>
      </c>
      <c r="AJ104" s="7">
        <f t="shared" si="25"/>
        <v>8453.3673600000002</v>
      </c>
      <c r="AK104" s="7">
        <f>AB104+Z104+X104+V104+T104+R104+P104+J104+G104+E104</f>
        <v>60136.896000000001</v>
      </c>
      <c r="AL104" s="35">
        <v>15.52</v>
      </c>
      <c r="AM104" s="6">
        <v>322.89999999999998</v>
      </c>
      <c r="AP104" s="30">
        <f t="shared" si="26"/>
        <v>60136.895999999993</v>
      </c>
      <c r="AQ104" s="30">
        <f t="shared" si="27"/>
        <v>0</v>
      </c>
    </row>
    <row r="105" spans="1:44" ht="31.5" customHeight="1" x14ac:dyDescent="0.2">
      <c r="A105" s="5">
        <v>101</v>
      </c>
      <c r="B105" s="14" t="s">
        <v>109</v>
      </c>
      <c r="C105" s="15" t="s">
        <v>117</v>
      </c>
      <c r="D105" s="9">
        <v>5</v>
      </c>
      <c r="E105" s="9">
        <f>D105*AM105*12</f>
        <v>92166</v>
      </c>
      <c r="F105" s="10">
        <v>1.5</v>
      </c>
      <c r="G105" s="10">
        <f>F105*AM105*12</f>
        <v>27649.799999999996</v>
      </c>
      <c r="H105" s="9">
        <v>0.08</v>
      </c>
      <c r="I105" s="9">
        <v>0.08</v>
      </c>
      <c r="J105" s="9">
        <f t="shared" si="14"/>
        <v>2949.3119999999999</v>
      </c>
      <c r="K105" s="6">
        <v>0.56999999999999995</v>
      </c>
      <c r="L105" s="6">
        <v>0.56999999999999995</v>
      </c>
      <c r="M105" s="9">
        <v>0.65</v>
      </c>
      <c r="N105" s="9">
        <v>0.65</v>
      </c>
      <c r="O105" s="9">
        <v>0.56999999999999995</v>
      </c>
      <c r="P105" s="9">
        <f t="shared" si="15"/>
        <v>55483.931999999986</v>
      </c>
      <c r="Q105" s="9">
        <v>0.5</v>
      </c>
      <c r="R105" s="9">
        <f t="shared" si="16"/>
        <v>9216.5999999999985</v>
      </c>
      <c r="S105" s="9">
        <v>0.7</v>
      </c>
      <c r="T105" s="9">
        <f t="shared" si="17"/>
        <v>12903.24</v>
      </c>
      <c r="U105" s="9">
        <v>2.44</v>
      </c>
      <c r="V105" s="9">
        <f t="shared" si="18"/>
        <v>44977.008000000002</v>
      </c>
      <c r="W105" s="9">
        <v>2.2999999999999998</v>
      </c>
      <c r="X105" s="9">
        <f t="shared" si="19"/>
        <v>42396.36</v>
      </c>
      <c r="Y105" s="9"/>
      <c r="Z105" s="9">
        <f t="shared" si="20"/>
        <v>0</v>
      </c>
      <c r="AA105" s="6"/>
      <c r="AB105" s="6">
        <f t="shared" si="21"/>
        <v>0</v>
      </c>
      <c r="AC105" s="13">
        <v>5.6174487129593595E-2</v>
      </c>
      <c r="AD105" s="7">
        <f t="shared" si="22"/>
        <v>1035.4755561572247</v>
      </c>
      <c r="AE105" s="13">
        <v>0.34441217749485742</v>
      </c>
      <c r="AF105" s="7">
        <f t="shared" si="23"/>
        <v>6348.6185501982054</v>
      </c>
      <c r="AG105" s="13">
        <v>0.1163268805248235</v>
      </c>
      <c r="AH105" s="7">
        <f t="shared" si="24"/>
        <v>2144.2766540901762</v>
      </c>
      <c r="AI105" s="13">
        <v>1.2587418913659867</v>
      </c>
      <c r="AJ105" s="7">
        <f t="shared" si="25"/>
        <v>23202.641031927502</v>
      </c>
      <c r="AK105" s="7">
        <f>AB105+Z105+X105+V105+T105+R105+P105+J105+G105+E105</f>
        <v>287742.25199999998</v>
      </c>
      <c r="AL105" s="35">
        <v>15.61</v>
      </c>
      <c r="AM105" s="6">
        <v>1536.1</v>
      </c>
      <c r="AP105" s="30">
        <f t="shared" si="26"/>
        <v>287742.25199999998</v>
      </c>
      <c r="AQ105" s="30">
        <f t="shared" si="27"/>
        <v>0</v>
      </c>
    </row>
    <row r="106" spans="1:44" ht="31.5" customHeight="1" x14ac:dyDescent="0.2">
      <c r="A106" s="5">
        <v>102</v>
      </c>
      <c r="B106" s="14" t="s">
        <v>81</v>
      </c>
      <c r="C106" s="15" t="s">
        <v>82</v>
      </c>
      <c r="D106" s="9">
        <v>5</v>
      </c>
      <c r="E106" s="9">
        <f>D106*AM106*12</f>
        <v>147558</v>
      </c>
      <c r="F106" s="10">
        <v>1.4</v>
      </c>
      <c r="G106" s="10">
        <f>F106*AM106*12</f>
        <v>41316.239999999998</v>
      </c>
      <c r="H106" s="9">
        <v>0.08</v>
      </c>
      <c r="I106" s="9">
        <v>0.08</v>
      </c>
      <c r="J106" s="9">
        <f t="shared" si="14"/>
        <v>4721.8560000000007</v>
      </c>
      <c r="K106" s="6">
        <v>0.6</v>
      </c>
      <c r="L106" s="9">
        <v>0.6</v>
      </c>
      <c r="M106" s="9">
        <v>0.6</v>
      </c>
      <c r="N106" s="9">
        <v>0.6</v>
      </c>
      <c r="O106" s="9">
        <v>0.5</v>
      </c>
      <c r="P106" s="9">
        <f t="shared" si="15"/>
        <v>85583.64</v>
      </c>
      <c r="Q106" s="9">
        <v>0.6</v>
      </c>
      <c r="R106" s="9">
        <f t="shared" si="16"/>
        <v>17706.960000000003</v>
      </c>
      <c r="S106" s="9">
        <v>0.4</v>
      </c>
      <c r="T106" s="9">
        <f t="shared" si="17"/>
        <v>11804.640000000001</v>
      </c>
      <c r="U106" s="9">
        <v>3.8599999999999994</v>
      </c>
      <c r="V106" s="9">
        <f t="shared" si="18"/>
        <v>113914.77599999998</v>
      </c>
      <c r="W106" s="9">
        <v>2.2000000000000002</v>
      </c>
      <c r="X106" s="9">
        <f t="shared" si="19"/>
        <v>64925.520000000011</v>
      </c>
      <c r="Y106" s="9">
        <v>0.2</v>
      </c>
      <c r="Z106" s="9">
        <f t="shared" si="20"/>
        <v>5902.3200000000006</v>
      </c>
      <c r="AA106" s="6"/>
      <c r="AB106" s="6">
        <f t="shared" si="21"/>
        <v>0</v>
      </c>
      <c r="AC106" s="13">
        <v>0.10240150140756958</v>
      </c>
      <c r="AD106" s="7">
        <f t="shared" si="22"/>
        <v>3022.0321489396306</v>
      </c>
      <c r="AE106" s="13">
        <v>0.67326737282202065</v>
      </c>
      <c r="AF106" s="7">
        <f t="shared" si="23"/>
        <v>19869.197399774348</v>
      </c>
      <c r="AG106" s="13">
        <v>0.21205440100093836</v>
      </c>
      <c r="AH106" s="7">
        <f t="shared" si="24"/>
        <v>6258.0646605792936</v>
      </c>
      <c r="AI106" s="13">
        <v>0.32</v>
      </c>
      <c r="AJ106" s="7">
        <f t="shared" si="25"/>
        <v>9443.7120000000014</v>
      </c>
      <c r="AK106" s="7">
        <f>AB106+Z106+X106+V106+T106+R106+P106+J106+G106+E106</f>
        <v>493433.95199999999</v>
      </c>
      <c r="AL106" s="35">
        <v>16.72</v>
      </c>
      <c r="AM106" s="6">
        <v>2459.3000000000002</v>
      </c>
      <c r="AP106" s="30">
        <f t="shared" si="26"/>
        <v>493433.95199999999</v>
      </c>
      <c r="AQ106" s="30">
        <f t="shared" si="27"/>
        <v>0</v>
      </c>
    </row>
    <row r="107" spans="1:44" s="4" customFormat="1" ht="31.5" customHeight="1" x14ac:dyDescent="0.2">
      <c r="A107" s="5">
        <v>103</v>
      </c>
      <c r="B107" s="16" t="s">
        <v>81</v>
      </c>
      <c r="C107" s="15">
        <v>74</v>
      </c>
      <c r="D107" s="9">
        <v>5</v>
      </c>
      <c r="E107" s="9">
        <f>D107*AM107*12</f>
        <v>336666</v>
      </c>
      <c r="F107" s="10">
        <v>1</v>
      </c>
      <c r="G107" s="10">
        <f>F107*AM107*12</f>
        <v>67333.200000000012</v>
      </c>
      <c r="H107" s="9">
        <v>0.08</v>
      </c>
      <c r="I107" s="9">
        <v>0.08</v>
      </c>
      <c r="J107" s="9">
        <f t="shared" si="14"/>
        <v>10773.312000000002</v>
      </c>
      <c r="K107" s="6">
        <v>0.35</v>
      </c>
      <c r="L107" s="9">
        <v>0.35</v>
      </c>
      <c r="M107" s="9">
        <v>0.4</v>
      </c>
      <c r="N107" s="9">
        <v>0.4</v>
      </c>
      <c r="O107" s="9">
        <v>0.48</v>
      </c>
      <c r="P107" s="9">
        <f t="shared" si="15"/>
        <v>133319.736</v>
      </c>
      <c r="Q107" s="9">
        <v>0.5</v>
      </c>
      <c r="R107" s="9">
        <f t="shared" si="16"/>
        <v>33666.600000000006</v>
      </c>
      <c r="S107" s="9">
        <v>0.4</v>
      </c>
      <c r="T107" s="9">
        <f t="shared" si="17"/>
        <v>26933.279999999999</v>
      </c>
      <c r="U107" s="9">
        <v>2.8899999999999997</v>
      </c>
      <c r="V107" s="9">
        <f t="shared" si="18"/>
        <v>194592.948</v>
      </c>
      <c r="W107" s="9">
        <v>1.69</v>
      </c>
      <c r="X107" s="9">
        <f t="shared" si="19"/>
        <v>113793.10800000001</v>
      </c>
      <c r="Y107" s="9"/>
      <c r="Z107" s="9">
        <f t="shared" si="20"/>
        <v>0</v>
      </c>
      <c r="AA107" s="6"/>
      <c r="AB107" s="6">
        <f t="shared" si="21"/>
        <v>0</v>
      </c>
      <c r="AC107" s="13">
        <v>5.9907030440109324E-2</v>
      </c>
      <c r="AD107" s="7">
        <f t="shared" si="22"/>
        <v>4033.7320620299697</v>
      </c>
      <c r="AE107" s="13">
        <v>0.39387556279521257</v>
      </c>
      <c r="AF107" s="7">
        <f t="shared" si="23"/>
        <v>26520.902044802606</v>
      </c>
      <c r="AG107" s="13">
        <v>0.12405628121760438</v>
      </c>
      <c r="AH107" s="7">
        <f t="shared" si="24"/>
        <v>8353.1063944811995</v>
      </c>
      <c r="AI107" s="13">
        <v>0.78754300254452936</v>
      </c>
      <c r="AJ107" s="7">
        <f t="shared" si="25"/>
        <v>53027.790498931303</v>
      </c>
      <c r="AK107" s="7">
        <f>AB107+Z107+X107+V107+T107+R107+P107+J107+G107+E107</f>
        <v>917078.18400000001</v>
      </c>
      <c r="AL107" s="35">
        <v>13.62</v>
      </c>
      <c r="AM107" s="6">
        <v>5611.1</v>
      </c>
      <c r="AN107" s="2"/>
      <c r="AO107" s="2"/>
      <c r="AP107" s="30">
        <f t="shared" si="26"/>
        <v>917078.18400000001</v>
      </c>
      <c r="AQ107" s="30">
        <f t="shared" si="27"/>
        <v>0</v>
      </c>
      <c r="AR107" s="2"/>
    </row>
    <row r="108" spans="1:44" s="4" customFormat="1" ht="31.5" customHeight="1" x14ac:dyDescent="0.2">
      <c r="A108" s="5">
        <v>104</v>
      </c>
      <c r="B108" s="23" t="s">
        <v>81</v>
      </c>
      <c r="C108" s="17" t="s">
        <v>94</v>
      </c>
      <c r="D108" s="9">
        <v>5</v>
      </c>
      <c r="E108" s="9">
        <f>D108*AM108*12</f>
        <v>89898</v>
      </c>
      <c r="F108" s="10">
        <v>1.4</v>
      </c>
      <c r="G108" s="10">
        <f>F108*AM108*12</f>
        <v>25171.439999999999</v>
      </c>
      <c r="H108" s="9">
        <v>0.08</v>
      </c>
      <c r="I108" s="9">
        <v>0.08</v>
      </c>
      <c r="J108" s="9">
        <f t="shared" si="14"/>
        <v>2876.7359999999999</v>
      </c>
      <c r="K108" s="9">
        <v>0.5</v>
      </c>
      <c r="L108" s="9">
        <v>0.5</v>
      </c>
      <c r="M108" s="9">
        <v>0.5</v>
      </c>
      <c r="N108" s="9">
        <v>0.6</v>
      </c>
      <c r="O108" s="9">
        <v>0.6</v>
      </c>
      <c r="P108" s="9">
        <f t="shared" si="15"/>
        <v>48544.920000000006</v>
      </c>
      <c r="Q108" s="9">
        <v>0.5</v>
      </c>
      <c r="R108" s="9">
        <f t="shared" si="16"/>
        <v>8989.7999999999993</v>
      </c>
      <c r="S108" s="9">
        <v>0.4</v>
      </c>
      <c r="T108" s="9">
        <f t="shared" si="17"/>
        <v>7191.84</v>
      </c>
      <c r="U108" s="9">
        <v>3.17</v>
      </c>
      <c r="V108" s="9">
        <f t="shared" si="18"/>
        <v>56995.331999999995</v>
      </c>
      <c r="W108" s="9">
        <v>2.35</v>
      </c>
      <c r="X108" s="9">
        <f t="shared" si="19"/>
        <v>42252.06</v>
      </c>
      <c r="Y108" s="9"/>
      <c r="Z108" s="9">
        <f t="shared" si="20"/>
        <v>0</v>
      </c>
      <c r="AA108" s="6"/>
      <c r="AB108" s="6">
        <f t="shared" si="21"/>
        <v>0</v>
      </c>
      <c r="AC108" s="13">
        <v>5.2440849795005587E-2</v>
      </c>
      <c r="AD108" s="7">
        <f t="shared" si="22"/>
        <v>942.86550297428244</v>
      </c>
      <c r="AE108" s="13">
        <v>0.34478706546999632</v>
      </c>
      <c r="AF108" s="7">
        <f t="shared" si="23"/>
        <v>6199.1335223243459</v>
      </c>
      <c r="AG108" s="13">
        <v>0.10859521431233694</v>
      </c>
      <c r="AH108" s="7">
        <f t="shared" si="24"/>
        <v>1952.4985152500933</v>
      </c>
      <c r="AI108" s="13">
        <v>0.97395631755497569</v>
      </c>
      <c r="AJ108" s="7">
        <f t="shared" si="25"/>
        <v>17511.345007111442</v>
      </c>
      <c r="AK108" s="7">
        <f>AB108+Z108+X108+V108+T108+R108+P108+J108+G108+E108</f>
        <v>281920.12800000003</v>
      </c>
      <c r="AL108" s="35">
        <v>15.68</v>
      </c>
      <c r="AM108" s="6">
        <v>1498.3</v>
      </c>
      <c r="AP108" s="30">
        <f t="shared" si="26"/>
        <v>281920.12799999997</v>
      </c>
      <c r="AQ108" s="30">
        <f t="shared" si="27"/>
        <v>0</v>
      </c>
    </row>
    <row r="109" spans="1:44" s="4" customFormat="1" ht="31.5" customHeight="1" x14ac:dyDescent="0.2">
      <c r="A109" s="5">
        <v>105</v>
      </c>
      <c r="B109" s="23" t="s">
        <v>81</v>
      </c>
      <c r="C109" s="17" t="s">
        <v>96</v>
      </c>
      <c r="D109" s="9">
        <v>5</v>
      </c>
      <c r="E109" s="9">
        <f>D109*AM109*12</f>
        <v>111456</v>
      </c>
      <c r="F109" s="10">
        <v>1.3</v>
      </c>
      <c r="G109" s="10">
        <f>F109*AM109*12</f>
        <v>28978.560000000001</v>
      </c>
      <c r="H109" s="9">
        <v>0.08</v>
      </c>
      <c r="I109" s="9">
        <v>0.08</v>
      </c>
      <c r="J109" s="9">
        <f t="shared" si="14"/>
        <v>3566.5920000000001</v>
      </c>
      <c r="K109" s="6">
        <v>0.5</v>
      </c>
      <c r="L109" s="6">
        <v>0.5</v>
      </c>
      <c r="M109" s="9">
        <v>0.6</v>
      </c>
      <c r="N109" s="9">
        <v>0.6</v>
      </c>
      <c r="O109" s="9">
        <v>0.4</v>
      </c>
      <c r="P109" s="9">
        <f t="shared" si="15"/>
        <v>57957.120000000003</v>
      </c>
      <c r="Q109" s="9">
        <v>0.5</v>
      </c>
      <c r="R109" s="9">
        <f t="shared" si="16"/>
        <v>11145.599999999999</v>
      </c>
      <c r="S109" s="9">
        <v>0.4</v>
      </c>
      <c r="T109" s="9">
        <f t="shared" si="17"/>
        <v>8916.48</v>
      </c>
      <c r="U109" s="9">
        <v>2.62</v>
      </c>
      <c r="V109" s="9">
        <f t="shared" si="18"/>
        <v>58402.944000000003</v>
      </c>
      <c r="W109" s="9">
        <v>2.21</v>
      </c>
      <c r="X109" s="9">
        <f t="shared" si="19"/>
        <v>49263.551999999996</v>
      </c>
      <c r="Y109" s="9">
        <v>0.31</v>
      </c>
      <c r="Z109" s="9">
        <f t="shared" si="20"/>
        <v>6910.2719999999999</v>
      </c>
      <c r="AA109" s="6"/>
      <c r="AB109" s="6">
        <f t="shared" si="21"/>
        <v>0</v>
      </c>
      <c r="AC109" s="13">
        <v>6.3526954134366931E-2</v>
      </c>
      <c r="AD109" s="7">
        <f t="shared" si="22"/>
        <v>1416.09204</v>
      </c>
      <c r="AE109" s="13">
        <v>0.41767576574095611</v>
      </c>
      <c r="AF109" s="7">
        <f t="shared" si="23"/>
        <v>9310.4940292848005</v>
      </c>
      <c r="AG109" s="13">
        <v>0.13155246770025841</v>
      </c>
      <c r="AH109" s="7">
        <f t="shared" si="24"/>
        <v>2932.4623680000004</v>
      </c>
      <c r="AI109" s="13">
        <v>2.0254813953488373</v>
      </c>
      <c r="AJ109" s="7">
        <f t="shared" si="25"/>
        <v>45150.410879999996</v>
      </c>
      <c r="AK109" s="7">
        <f>AB109+Z109+X109+V109+T109+R109+P109+J109+G109+E109</f>
        <v>336597.12</v>
      </c>
      <c r="AL109" s="35">
        <v>15.100000000000003</v>
      </c>
      <c r="AM109" s="6">
        <v>1857.6</v>
      </c>
      <c r="AP109" s="30">
        <f t="shared" si="26"/>
        <v>336597.12000000005</v>
      </c>
      <c r="AQ109" s="30">
        <f t="shared" si="27"/>
        <v>0</v>
      </c>
    </row>
    <row r="110" spans="1:44" s="4" customFormat="1" ht="31.5" customHeight="1" x14ac:dyDescent="0.2">
      <c r="A110" s="5">
        <v>106</v>
      </c>
      <c r="B110" s="14" t="s">
        <v>81</v>
      </c>
      <c r="C110" s="15">
        <v>42</v>
      </c>
      <c r="D110" s="9">
        <v>5.3</v>
      </c>
      <c r="E110" s="9">
        <f>D110*AM110*12</f>
        <v>93371.159999999989</v>
      </c>
      <c r="F110" s="10">
        <v>1.26</v>
      </c>
      <c r="G110" s="10">
        <f>F110*AM110*12</f>
        <v>22197.671999999999</v>
      </c>
      <c r="H110" s="9">
        <v>0.08</v>
      </c>
      <c r="I110" s="9">
        <v>0.08</v>
      </c>
      <c r="J110" s="9">
        <f t="shared" si="14"/>
        <v>2818.752</v>
      </c>
      <c r="K110" s="6">
        <v>0.5</v>
      </c>
      <c r="L110" s="6">
        <v>0.5</v>
      </c>
      <c r="M110" s="9">
        <v>0.6</v>
      </c>
      <c r="N110" s="9">
        <v>0.6</v>
      </c>
      <c r="O110" s="9">
        <v>0.5</v>
      </c>
      <c r="P110" s="9">
        <f t="shared" si="15"/>
        <v>47566.44</v>
      </c>
      <c r="Q110" s="9">
        <v>0.5</v>
      </c>
      <c r="R110" s="9">
        <f t="shared" si="16"/>
        <v>8808.5999999999985</v>
      </c>
      <c r="S110" s="9">
        <v>0.4</v>
      </c>
      <c r="T110" s="9">
        <f t="shared" si="17"/>
        <v>7046.88</v>
      </c>
      <c r="U110" s="9">
        <v>2.35</v>
      </c>
      <c r="V110" s="9">
        <f t="shared" si="18"/>
        <v>41400.42</v>
      </c>
      <c r="W110" s="9">
        <v>2.1</v>
      </c>
      <c r="X110" s="9">
        <f t="shared" si="19"/>
        <v>36996.119999999995</v>
      </c>
      <c r="Y110" s="9"/>
      <c r="Z110" s="9">
        <f t="shared" si="20"/>
        <v>0</v>
      </c>
      <c r="AA110" s="6"/>
      <c r="AB110" s="6">
        <f t="shared" si="21"/>
        <v>0</v>
      </c>
      <c r="AC110" s="13">
        <v>5.7699404818588707E-2</v>
      </c>
      <c r="AD110" s="7">
        <f t="shared" si="22"/>
        <v>1016.5019545700409</v>
      </c>
      <c r="AE110" s="13">
        <v>0.37844986614360543</v>
      </c>
      <c r="AF110" s="7">
        <f t="shared" si="23"/>
        <v>6667.2269818251261</v>
      </c>
      <c r="AG110" s="13">
        <v>0.11948470050471384</v>
      </c>
      <c r="AH110" s="7">
        <f t="shared" si="24"/>
        <v>2104.9858657316445</v>
      </c>
      <c r="AI110" s="13">
        <v>1.8383521188458245</v>
      </c>
      <c r="AJ110" s="7">
        <f t="shared" si="25"/>
        <v>32386.616948130657</v>
      </c>
      <c r="AK110" s="7">
        <f>AB110+Z110+X110+V110+T110+R110+P110+J110+G110+E110</f>
        <v>260206.04399999999</v>
      </c>
      <c r="AL110" s="35">
        <v>14.77</v>
      </c>
      <c r="AM110" s="6">
        <v>1468.1</v>
      </c>
      <c r="AN110" s="2"/>
      <c r="AO110" s="2"/>
      <c r="AP110" s="30">
        <f t="shared" si="26"/>
        <v>260206.04399999999</v>
      </c>
      <c r="AQ110" s="30">
        <f t="shared" si="27"/>
        <v>0</v>
      </c>
      <c r="AR110" s="2"/>
    </row>
    <row r="111" spans="1:44" s="4" customFormat="1" ht="31.5" customHeight="1" x14ac:dyDescent="0.2">
      <c r="A111" s="5">
        <v>107</v>
      </c>
      <c r="B111" s="14" t="s">
        <v>125</v>
      </c>
      <c r="C111" s="17">
        <v>60</v>
      </c>
      <c r="D111" s="9">
        <v>5</v>
      </c>
      <c r="E111" s="9">
        <f>D111*AM111*12</f>
        <v>28782</v>
      </c>
      <c r="F111" s="6"/>
      <c r="G111" s="10">
        <f>F111*AM111*12</f>
        <v>0</v>
      </c>
      <c r="H111" s="6">
        <v>0.08</v>
      </c>
      <c r="I111" s="6">
        <v>0.08</v>
      </c>
      <c r="J111" s="9">
        <f t="shared" si="14"/>
        <v>921.02399999999989</v>
      </c>
      <c r="K111" s="6">
        <v>0.55000000000000004</v>
      </c>
      <c r="L111" s="6">
        <v>0.55000000000000004</v>
      </c>
      <c r="M111" s="6">
        <v>0.55000000000000004</v>
      </c>
      <c r="N111" s="6">
        <v>0.65</v>
      </c>
      <c r="O111" s="6">
        <v>0.5</v>
      </c>
      <c r="P111" s="9">
        <f t="shared" si="15"/>
        <v>16117.920000000002</v>
      </c>
      <c r="Q111" s="6">
        <v>1</v>
      </c>
      <c r="R111" s="9">
        <f t="shared" si="16"/>
        <v>5756.4</v>
      </c>
      <c r="S111" s="6">
        <v>0.5</v>
      </c>
      <c r="T111" s="9">
        <f t="shared" si="17"/>
        <v>2878.2</v>
      </c>
      <c r="U111" s="6">
        <v>3</v>
      </c>
      <c r="V111" s="9">
        <f t="shared" si="18"/>
        <v>17269.199999999997</v>
      </c>
      <c r="W111" s="9">
        <v>2.0499999999999998</v>
      </c>
      <c r="X111" s="9">
        <f t="shared" si="19"/>
        <v>11800.619999999999</v>
      </c>
      <c r="Y111" s="9">
        <v>1.1200000000000001</v>
      </c>
      <c r="Z111" s="9">
        <f t="shared" si="20"/>
        <v>6447.1679999999997</v>
      </c>
      <c r="AA111" s="6"/>
      <c r="AB111" s="6">
        <f t="shared" si="21"/>
        <v>0</v>
      </c>
      <c r="AC111" s="13">
        <v>5.8948717948717949E-2</v>
      </c>
      <c r="AD111" s="7">
        <f t="shared" si="22"/>
        <v>339.33240000000001</v>
      </c>
      <c r="AE111" s="13">
        <v>0.37403270102564101</v>
      </c>
      <c r="AF111" s="7">
        <f t="shared" si="23"/>
        <v>2153.0818401839997</v>
      </c>
      <c r="AG111" s="13">
        <v>0.12207179487179488</v>
      </c>
      <c r="AH111" s="7">
        <f t="shared" si="24"/>
        <v>702.6940800000001</v>
      </c>
      <c r="AI111" s="13">
        <v>2.2557883677298318</v>
      </c>
      <c r="AJ111" s="7">
        <f t="shared" si="25"/>
        <v>12985.220160000003</v>
      </c>
      <c r="AK111" s="7">
        <f>AB111+Z111+X111+V111+T111+R111+P111+J111+G111+E111</f>
        <v>89972.532000000007</v>
      </c>
      <c r="AL111" s="35">
        <v>15.630000000000003</v>
      </c>
      <c r="AM111" s="6">
        <v>479.7</v>
      </c>
      <c r="AN111" s="2"/>
      <c r="AO111" s="2"/>
      <c r="AP111" s="30">
        <f t="shared" si="26"/>
        <v>89972.532000000007</v>
      </c>
      <c r="AQ111" s="30">
        <f t="shared" si="27"/>
        <v>0</v>
      </c>
      <c r="AR111" s="2"/>
    </row>
    <row r="112" spans="1:44" ht="31.5" customHeight="1" x14ac:dyDescent="0.2">
      <c r="A112" s="5">
        <v>108</v>
      </c>
      <c r="B112" s="14" t="s">
        <v>69</v>
      </c>
      <c r="C112" s="15">
        <v>4</v>
      </c>
      <c r="D112" s="9">
        <v>5</v>
      </c>
      <c r="E112" s="9">
        <f>D112*AM112*12</f>
        <v>19734</v>
      </c>
      <c r="F112" s="10"/>
      <c r="G112" s="10">
        <f>F112*AM112*12</f>
        <v>0</v>
      </c>
      <c r="H112" s="9">
        <v>0.1</v>
      </c>
      <c r="I112" s="9">
        <v>0.1</v>
      </c>
      <c r="J112" s="9">
        <f t="shared" si="14"/>
        <v>789.36</v>
      </c>
      <c r="K112" s="6">
        <v>0.5</v>
      </c>
      <c r="L112" s="6">
        <v>0.5</v>
      </c>
      <c r="M112" s="9"/>
      <c r="N112" s="9">
        <v>0.5</v>
      </c>
      <c r="O112" s="9">
        <v>0.5</v>
      </c>
      <c r="P112" s="9">
        <f t="shared" si="15"/>
        <v>7893.5999999999995</v>
      </c>
      <c r="Q112" s="9">
        <v>0.5</v>
      </c>
      <c r="R112" s="9">
        <f t="shared" si="16"/>
        <v>1973.3999999999999</v>
      </c>
      <c r="S112" s="9">
        <v>0.4</v>
      </c>
      <c r="T112" s="9">
        <f t="shared" si="17"/>
        <v>1578.72</v>
      </c>
      <c r="U112" s="9">
        <v>3.9699999999999998</v>
      </c>
      <c r="V112" s="9">
        <f t="shared" si="18"/>
        <v>15668.795999999997</v>
      </c>
      <c r="W112" s="9">
        <v>2</v>
      </c>
      <c r="X112" s="9">
        <f t="shared" si="19"/>
        <v>7893.5999999999995</v>
      </c>
      <c r="Y112" s="9">
        <v>1.71</v>
      </c>
      <c r="Z112" s="9">
        <f t="shared" si="20"/>
        <v>6749.0280000000002</v>
      </c>
      <c r="AA112" s="6"/>
      <c r="AB112" s="6">
        <f t="shared" si="21"/>
        <v>0</v>
      </c>
      <c r="AC112" s="13">
        <v>0.11224615384615387</v>
      </c>
      <c r="AD112" s="7">
        <f t="shared" si="22"/>
        <v>443.01312000000007</v>
      </c>
      <c r="AE112" s="13">
        <v>0</v>
      </c>
      <c r="AF112" s="7">
        <f t="shared" si="23"/>
        <v>0</v>
      </c>
      <c r="AG112" s="13">
        <v>0.11622041958041961</v>
      </c>
      <c r="AH112" s="7">
        <f t="shared" si="24"/>
        <v>458.69875200000013</v>
      </c>
      <c r="AI112" s="13">
        <v>3.1326435998783833</v>
      </c>
      <c r="AJ112" s="7">
        <f t="shared" si="25"/>
        <v>12363.917760000002</v>
      </c>
      <c r="AK112" s="7">
        <f>AB112+Z112+X112+V112+T112+R112+P112+J112+G112+E112</f>
        <v>62280.504000000001</v>
      </c>
      <c r="AL112" s="35">
        <v>15.780000000000001</v>
      </c>
      <c r="AM112" s="6">
        <v>328.9</v>
      </c>
      <c r="AP112" s="30">
        <f t="shared" si="26"/>
        <v>62280.504000000001</v>
      </c>
      <c r="AQ112" s="30">
        <f t="shared" si="27"/>
        <v>0</v>
      </c>
    </row>
    <row r="113" spans="1:44" ht="31.5" customHeight="1" x14ac:dyDescent="0.2">
      <c r="A113" s="5">
        <v>109</v>
      </c>
      <c r="B113" s="14" t="s">
        <v>102</v>
      </c>
      <c r="C113" s="17" t="s">
        <v>103</v>
      </c>
      <c r="D113" s="9">
        <v>5</v>
      </c>
      <c r="E113" s="9">
        <f>D113*AM113*12</f>
        <v>36024</v>
      </c>
      <c r="F113" s="10">
        <v>1</v>
      </c>
      <c r="G113" s="10">
        <f>F113*AM113*12</f>
        <v>7204.7999999999993</v>
      </c>
      <c r="H113" s="9">
        <v>0.08</v>
      </c>
      <c r="I113" s="9">
        <v>0.08</v>
      </c>
      <c r="J113" s="9">
        <f t="shared" si="14"/>
        <v>1152.768</v>
      </c>
      <c r="K113" s="6">
        <v>1</v>
      </c>
      <c r="L113" s="9">
        <v>1</v>
      </c>
      <c r="M113" s="9"/>
      <c r="N113" s="9">
        <v>1</v>
      </c>
      <c r="O113" s="9">
        <v>1</v>
      </c>
      <c r="P113" s="9">
        <f t="shared" si="15"/>
        <v>28819.199999999997</v>
      </c>
      <c r="Q113" s="9">
        <v>0.5</v>
      </c>
      <c r="R113" s="9">
        <f t="shared" si="16"/>
        <v>3602.3999999999996</v>
      </c>
      <c r="S113" s="9">
        <v>0.4</v>
      </c>
      <c r="T113" s="9">
        <f t="shared" si="17"/>
        <v>2881.92</v>
      </c>
      <c r="U113" s="9">
        <v>2.94</v>
      </c>
      <c r="V113" s="9">
        <f t="shared" si="18"/>
        <v>21182.112000000001</v>
      </c>
      <c r="W113" s="9">
        <v>2</v>
      </c>
      <c r="X113" s="9">
        <f t="shared" si="19"/>
        <v>14409.599999999999</v>
      </c>
      <c r="Y113" s="9"/>
      <c r="Z113" s="9">
        <f t="shared" si="20"/>
        <v>0</v>
      </c>
      <c r="AA113" s="6"/>
      <c r="AB113" s="6">
        <f t="shared" si="21"/>
        <v>0</v>
      </c>
      <c r="AC113" s="13">
        <v>9.5468654861758331E-2</v>
      </c>
      <c r="AD113" s="7">
        <f t="shared" si="22"/>
        <v>687.83256454799641</v>
      </c>
      <c r="AE113" s="13">
        <v>0</v>
      </c>
      <c r="AF113" s="7">
        <f t="shared" si="23"/>
        <v>0</v>
      </c>
      <c r="AG113" s="13">
        <v>9.8848884746815802E-2</v>
      </c>
      <c r="AH113" s="7">
        <f t="shared" si="24"/>
        <v>712.18644482385844</v>
      </c>
      <c r="AI113" s="13">
        <v>2.6160559179869529</v>
      </c>
      <c r="AJ113" s="7">
        <f t="shared" si="25"/>
        <v>18848.159677912397</v>
      </c>
      <c r="AK113" s="7">
        <f>AB113+Z113+X113+V113+T113+R113+P113+J113+G113+E113</f>
        <v>115276.79999999999</v>
      </c>
      <c r="AL113" s="35">
        <v>16</v>
      </c>
      <c r="AM113" s="6">
        <v>600.4</v>
      </c>
      <c r="AP113" s="30">
        <f t="shared" si="26"/>
        <v>115276.79999999999</v>
      </c>
      <c r="AQ113" s="30">
        <f t="shared" si="27"/>
        <v>0</v>
      </c>
    </row>
    <row r="114" spans="1:44" ht="31.5" customHeight="1" x14ac:dyDescent="0.2">
      <c r="A114" s="5">
        <v>110</v>
      </c>
      <c r="B114" s="23" t="s">
        <v>95</v>
      </c>
      <c r="C114" s="17">
        <v>6</v>
      </c>
      <c r="D114" s="9">
        <v>5</v>
      </c>
      <c r="E114" s="9">
        <f>D114*AM114*12</f>
        <v>107406</v>
      </c>
      <c r="F114" s="10">
        <v>1.29</v>
      </c>
      <c r="G114" s="10">
        <f>F114*AM114*12</f>
        <v>27710.748</v>
      </c>
      <c r="H114" s="9">
        <v>0.08</v>
      </c>
      <c r="I114" s="9">
        <v>0.08</v>
      </c>
      <c r="J114" s="9">
        <f t="shared" si="14"/>
        <v>3436.9920000000002</v>
      </c>
      <c r="K114" s="9">
        <v>0.5</v>
      </c>
      <c r="L114" s="9">
        <v>0.5</v>
      </c>
      <c r="M114" s="9">
        <v>0.5</v>
      </c>
      <c r="N114" s="9">
        <v>0.5</v>
      </c>
      <c r="O114" s="9">
        <v>0.4</v>
      </c>
      <c r="P114" s="9">
        <f t="shared" si="15"/>
        <v>51554.879999999997</v>
      </c>
      <c r="Q114" s="9">
        <v>0.5</v>
      </c>
      <c r="R114" s="9">
        <f t="shared" si="16"/>
        <v>10740.599999999999</v>
      </c>
      <c r="S114" s="9">
        <v>0.4</v>
      </c>
      <c r="T114" s="9">
        <f t="shared" si="17"/>
        <v>8592.48</v>
      </c>
      <c r="U114" s="9">
        <v>2.8200000000000003</v>
      </c>
      <c r="V114" s="9">
        <f t="shared" si="18"/>
        <v>60576.984000000004</v>
      </c>
      <c r="W114" s="9">
        <v>2.2200000000000002</v>
      </c>
      <c r="X114" s="9">
        <f t="shared" si="19"/>
        <v>47688.263999999996</v>
      </c>
      <c r="Y114" s="9"/>
      <c r="Z114" s="9">
        <f t="shared" si="20"/>
        <v>0</v>
      </c>
      <c r="AA114" s="6"/>
      <c r="AB114" s="6">
        <f t="shared" si="21"/>
        <v>0</v>
      </c>
      <c r="AC114" s="13">
        <v>5.7523160717278372E-2</v>
      </c>
      <c r="AD114" s="7">
        <f t="shared" si="22"/>
        <v>1235.66652</v>
      </c>
      <c r="AE114" s="13">
        <v>0.37729388270219549</v>
      </c>
      <c r="AF114" s="7">
        <f t="shared" si="23"/>
        <v>8104.7253531024016</v>
      </c>
      <c r="AG114" s="13">
        <v>0.11911973185855541</v>
      </c>
      <c r="AH114" s="7">
        <f t="shared" si="24"/>
        <v>2558.8347840000006</v>
      </c>
      <c r="AI114" s="13">
        <v>0.98967963800905001</v>
      </c>
      <c r="AJ114" s="7">
        <f t="shared" si="25"/>
        <v>21259.506240000002</v>
      </c>
      <c r="AK114" s="7">
        <f>AB114+Z114+X114+V114+T114+R114+P114+J114+G114+E114</f>
        <v>317706.94799999997</v>
      </c>
      <c r="AL114" s="35">
        <v>14.790000000000001</v>
      </c>
      <c r="AM114" s="6">
        <v>1790.1</v>
      </c>
      <c r="AN114" s="4"/>
      <c r="AO114" s="4"/>
      <c r="AP114" s="30">
        <f t="shared" si="26"/>
        <v>317706.94800000003</v>
      </c>
      <c r="AQ114" s="30">
        <f t="shared" si="27"/>
        <v>0</v>
      </c>
      <c r="AR114" s="4"/>
    </row>
    <row r="115" spans="1:44" ht="31.5" customHeight="1" x14ac:dyDescent="0.2">
      <c r="A115" s="5">
        <v>111</v>
      </c>
      <c r="B115" s="14" t="s">
        <v>107</v>
      </c>
      <c r="C115" s="15" t="s">
        <v>108</v>
      </c>
      <c r="D115" s="9">
        <v>5</v>
      </c>
      <c r="E115" s="9">
        <f>D115*AM115*12</f>
        <v>45906</v>
      </c>
      <c r="F115" s="10"/>
      <c r="G115" s="10">
        <f>F115*AM115*12</f>
        <v>0</v>
      </c>
      <c r="H115" s="9">
        <v>0.08</v>
      </c>
      <c r="I115" s="9">
        <v>0.08</v>
      </c>
      <c r="J115" s="9">
        <f t="shared" si="14"/>
        <v>1468.9920000000002</v>
      </c>
      <c r="K115" s="6">
        <v>0.6</v>
      </c>
      <c r="L115" s="6">
        <v>0.6</v>
      </c>
      <c r="M115" s="9">
        <v>0.6</v>
      </c>
      <c r="N115" s="9">
        <v>0.57999999999999996</v>
      </c>
      <c r="O115" s="9">
        <v>0.28999999999999998</v>
      </c>
      <c r="P115" s="9">
        <f t="shared" si="15"/>
        <v>24513.804</v>
      </c>
      <c r="Q115" s="9">
        <v>0.54</v>
      </c>
      <c r="R115" s="9">
        <f t="shared" si="16"/>
        <v>4957.8480000000009</v>
      </c>
      <c r="S115" s="9">
        <v>0.5</v>
      </c>
      <c r="T115" s="9">
        <f t="shared" si="17"/>
        <v>4590.6000000000004</v>
      </c>
      <c r="U115" s="9">
        <v>3.69</v>
      </c>
      <c r="V115" s="9">
        <f t="shared" si="18"/>
        <v>33878.627999999997</v>
      </c>
      <c r="W115" s="9">
        <v>1.7</v>
      </c>
      <c r="X115" s="9">
        <f t="shared" si="19"/>
        <v>15608.04</v>
      </c>
      <c r="Y115" s="9">
        <v>2.1399999999999997</v>
      </c>
      <c r="Z115" s="9">
        <f t="shared" si="20"/>
        <v>19647.767999999996</v>
      </c>
      <c r="AA115" s="6"/>
      <c r="AB115" s="6">
        <f t="shared" si="21"/>
        <v>0</v>
      </c>
      <c r="AC115" s="13">
        <v>6.6527068357077501E-2</v>
      </c>
      <c r="AD115" s="7">
        <f t="shared" si="22"/>
        <v>610.79831999999999</v>
      </c>
      <c r="AE115" s="13">
        <v>0.4505831293410012</v>
      </c>
      <c r="AF115" s="7">
        <f t="shared" si="23"/>
        <v>4136.8938271056004</v>
      </c>
      <c r="AG115" s="13">
        <v>0.13776514442556528</v>
      </c>
      <c r="AH115" s="7">
        <f t="shared" si="24"/>
        <v>1264.849344</v>
      </c>
      <c r="AI115" s="13">
        <v>1.5301642138282578</v>
      </c>
      <c r="AJ115" s="7">
        <f t="shared" si="25"/>
        <v>14048.74368</v>
      </c>
      <c r="AK115" s="7">
        <f>AB115+Z115+X115+V115+T115+R115+P115+J115+G115+E115</f>
        <v>150571.68</v>
      </c>
      <c r="AL115" s="35">
        <v>16.399999999999999</v>
      </c>
      <c r="AM115" s="6">
        <v>765.1</v>
      </c>
      <c r="AP115" s="30">
        <f t="shared" si="26"/>
        <v>150571.68</v>
      </c>
      <c r="AQ115" s="30">
        <f t="shared" si="27"/>
        <v>0</v>
      </c>
    </row>
    <row r="116" spans="1:44" ht="31.5" customHeight="1" x14ac:dyDescent="0.2">
      <c r="A116" s="5">
        <v>112</v>
      </c>
      <c r="B116" s="14" t="s">
        <v>104</v>
      </c>
      <c r="C116" s="17">
        <v>5</v>
      </c>
      <c r="D116" s="9">
        <v>4.9000000000000004</v>
      </c>
      <c r="E116" s="9">
        <f>D116*AM116*12</f>
        <v>5568.3600000000006</v>
      </c>
      <c r="F116" s="10"/>
      <c r="G116" s="10">
        <f>F116*AM116*12</f>
        <v>0</v>
      </c>
      <c r="H116" s="9">
        <v>0.06</v>
      </c>
      <c r="I116" s="9">
        <v>0.36</v>
      </c>
      <c r="J116" s="9">
        <f t="shared" si="14"/>
        <v>477.28800000000001</v>
      </c>
      <c r="K116" s="6">
        <v>0.5</v>
      </c>
      <c r="L116" s="9">
        <v>0.5</v>
      </c>
      <c r="M116" s="9"/>
      <c r="N116" s="9">
        <v>0.6</v>
      </c>
      <c r="O116" s="9"/>
      <c r="P116" s="9">
        <f t="shared" si="15"/>
        <v>1818.2400000000002</v>
      </c>
      <c r="Q116" s="9">
        <v>1.01</v>
      </c>
      <c r="R116" s="9">
        <f t="shared" si="16"/>
        <v>1147.7640000000001</v>
      </c>
      <c r="S116" s="9">
        <v>0.4</v>
      </c>
      <c r="T116" s="9">
        <f t="shared" si="17"/>
        <v>454.56000000000006</v>
      </c>
      <c r="U116" s="9">
        <v>2.04</v>
      </c>
      <c r="V116" s="9">
        <f t="shared" si="18"/>
        <v>2318.2560000000003</v>
      </c>
      <c r="W116" s="9">
        <v>3.5</v>
      </c>
      <c r="X116" s="9">
        <f t="shared" si="19"/>
        <v>3977.3999999999996</v>
      </c>
      <c r="Y116" s="9"/>
      <c r="Z116" s="9">
        <f t="shared" si="20"/>
        <v>0</v>
      </c>
      <c r="AA116" s="6"/>
      <c r="AB116" s="6">
        <f t="shared" si="21"/>
        <v>0</v>
      </c>
      <c r="AC116" s="13"/>
      <c r="AD116" s="7">
        <f t="shared" si="22"/>
        <v>0</v>
      </c>
      <c r="AE116" s="13">
        <v>0</v>
      </c>
      <c r="AF116" s="7">
        <f t="shared" si="23"/>
        <v>0</v>
      </c>
      <c r="AG116" s="13"/>
      <c r="AH116" s="7">
        <f t="shared" si="24"/>
        <v>0</v>
      </c>
      <c r="AI116" s="13"/>
      <c r="AJ116" s="7">
        <f t="shared" si="25"/>
        <v>0</v>
      </c>
      <c r="AK116" s="7">
        <f>AB116+Z116+X116+V116+T116+R116+P116+J116+G116+E116</f>
        <v>15761.868000000002</v>
      </c>
      <c r="AL116" s="35">
        <v>13.870000000000001</v>
      </c>
      <c r="AM116" s="6">
        <v>94.7</v>
      </c>
      <c r="AP116" s="30">
        <f t="shared" si="26"/>
        <v>15761.868</v>
      </c>
      <c r="AQ116" s="30">
        <f t="shared" si="27"/>
        <v>0</v>
      </c>
    </row>
    <row r="117" spans="1:44" ht="31.5" customHeight="1" x14ac:dyDescent="0.2">
      <c r="A117" s="5">
        <v>113</v>
      </c>
      <c r="B117" s="14" t="s">
        <v>104</v>
      </c>
      <c r="C117" s="17">
        <v>7</v>
      </c>
      <c r="D117" s="9">
        <v>4.9000000000000004</v>
      </c>
      <c r="E117" s="9">
        <f>D117*AM117*12</f>
        <v>9566.76</v>
      </c>
      <c r="F117" s="10"/>
      <c r="G117" s="10">
        <f>F117*AM117*12</f>
        <v>0</v>
      </c>
      <c r="H117" s="9">
        <v>0.06</v>
      </c>
      <c r="I117" s="9">
        <v>0.36</v>
      </c>
      <c r="J117" s="9">
        <f t="shared" si="14"/>
        <v>820.00799999999981</v>
      </c>
      <c r="K117" s="6">
        <v>0.3</v>
      </c>
      <c r="L117" s="9">
        <v>0.3</v>
      </c>
      <c r="M117" s="9"/>
      <c r="N117" s="9">
        <v>0.3</v>
      </c>
      <c r="O117" s="9"/>
      <c r="P117" s="9">
        <f t="shared" si="15"/>
        <v>1757.1599999999999</v>
      </c>
      <c r="Q117" s="9">
        <v>1.04</v>
      </c>
      <c r="R117" s="9">
        <f t="shared" si="16"/>
        <v>2030.4960000000001</v>
      </c>
      <c r="S117" s="9">
        <v>0</v>
      </c>
      <c r="T117" s="9">
        <f t="shared" si="17"/>
        <v>0</v>
      </c>
      <c r="U117" s="9">
        <v>1.04</v>
      </c>
      <c r="V117" s="9">
        <f t="shared" si="18"/>
        <v>2030.4960000000001</v>
      </c>
      <c r="W117" s="9">
        <v>2.5</v>
      </c>
      <c r="X117" s="9">
        <f t="shared" si="19"/>
        <v>4881</v>
      </c>
      <c r="Y117" s="9"/>
      <c r="Z117" s="9">
        <f t="shared" si="20"/>
        <v>0</v>
      </c>
      <c r="AA117" s="6"/>
      <c r="AB117" s="6">
        <f t="shared" si="21"/>
        <v>0</v>
      </c>
      <c r="AC117" s="13"/>
      <c r="AD117" s="7">
        <f t="shared" si="22"/>
        <v>0</v>
      </c>
      <c r="AE117" s="13">
        <v>0</v>
      </c>
      <c r="AF117" s="7">
        <f t="shared" si="23"/>
        <v>0</v>
      </c>
      <c r="AG117" s="13"/>
      <c r="AH117" s="7">
        <f t="shared" si="24"/>
        <v>0</v>
      </c>
      <c r="AI117" s="13"/>
      <c r="AJ117" s="7">
        <f t="shared" si="25"/>
        <v>0</v>
      </c>
      <c r="AK117" s="7">
        <f>AB117+Z117+X117+V117+T117+R117+P117+J117+G117+E117</f>
        <v>21085.919999999998</v>
      </c>
      <c r="AL117" s="35">
        <v>10.8</v>
      </c>
      <c r="AM117" s="6">
        <v>162.69999999999999</v>
      </c>
      <c r="AP117" s="30">
        <f t="shared" si="26"/>
        <v>21085.920000000002</v>
      </c>
      <c r="AQ117" s="30">
        <f t="shared" si="27"/>
        <v>0</v>
      </c>
    </row>
    <row r="118" spans="1:44" ht="31.5" customHeight="1" x14ac:dyDescent="0.2">
      <c r="A118" s="5">
        <v>114</v>
      </c>
      <c r="B118" s="21" t="s">
        <v>90</v>
      </c>
      <c r="C118" s="19">
        <v>60</v>
      </c>
      <c r="D118" s="9">
        <v>5</v>
      </c>
      <c r="E118" s="9">
        <f>D118*AM118*12</f>
        <v>50718</v>
      </c>
      <c r="F118" s="10">
        <v>1.04</v>
      </c>
      <c r="G118" s="10">
        <f>F118*AM118*12</f>
        <v>10549.343999999999</v>
      </c>
      <c r="H118" s="9">
        <v>0.08</v>
      </c>
      <c r="I118" s="9">
        <v>0.08</v>
      </c>
      <c r="J118" s="9">
        <f t="shared" si="14"/>
        <v>1622.9759999999999</v>
      </c>
      <c r="K118" s="6">
        <v>0.4</v>
      </c>
      <c r="L118" s="9">
        <v>0.4</v>
      </c>
      <c r="M118" s="9"/>
      <c r="N118" s="9">
        <v>0.6</v>
      </c>
      <c r="O118" s="9">
        <v>0.4</v>
      </c>
      <c r="P118" s="9">
        <f t="shared" si="15"/>
        <v>18258.479999999996</v>
      </c>
      <c r="Q118" s="9">
        <v>0.5</v>
      </c>
      <c r="R118" s="9">
        <f t="shared" si="16"/>
        <v>5071.7999999999993</v>
      </c>
      <c r="S118" s="9">
        <v>0.4</v>
      </c>
      <c r="T118" s="9">
        <f t="shared" si="17"/>
        <v>4057.44</v>
      </c>
      <c r="U118" s="9">
        <v>3.04</v>
      </c>
      <c r="V118" s="9">
        <f t="shared" si="18"/>
        <v>30836.544000000002</v>
      </c>
      <c r="W118" s="9">
        <v>1.69</v>
      </c>
      <c r="X118" s="9">
        <f t="shared" si="19"/>
        <v>17142.683999999997</v>
      </c>
      <c r="Y118" s="9"/>
      <c r="Z118" s="9">
        <f t="shared" si="20"/>
        <v>0</v>
      </c>
      <c r="AA118" s="6"/>
      <c r="AB118" s="6">
        <f t="shared" si="21"/>
        <v>0</v>
      </c>
      <c r="AC118" s="13">
        <v>8.2559066147859933E-2</v>
      </c>
      <c r="AD118" s="7">
        <f t="shared" si="22"/>
        <v>837.44614337743201</v>
      </c>
      <c r="AE118" s="13">
        <v>0</v>
      </c>
      <c r="AF118" s="7">
        <f t="shared" si="23"/>
        <v>0</v>
      </c>
      <c r="AG118" s="13">
        <v>8.548221011673153E-2</v>
      </c>
      <c r="AH118" s="7">
        <f t="shared" si="24"/>
        <v>867.09734654007798</v>
      </c>
      <c r="AI118" s="13">
        <v>2.2456856031128405</v>
      </c>
      <c r="AJ118" s="7">
        <f t="shared" si="25"/>
        <v>22779.336483735409</v>
      </c>
      <c r="AK118" s="7">
        <f>AB118+Z118+X118+V118+T118+R118+P118+J118+G118+E118</f>
        <v>138257.26799999998</v>
      </c>
      <c r="AL118" s="35">
        <v>13.63</v>
      </c>
      <c r="AM118" s="6">
        <v>845.3</v>
      </c>
      <c r="AP118" s="30">
        <f t="shared" si="26"/>
        <v>138257.26800000001</v>
      </c>
      <c r="AQ118" s="30">
        <f t="shared" si="27"/>
        <v>0</v>
      </c>
    </row>
    <row r="119" spans="1:44" ht="31.5" customHeight="1" x14ac:dyDescent="0.2">
      <c r="A119" s="5">
        <v>115</v>
      </c>
      <c r="B119" s="16" t="s">
        <v>23</v>
      </c>
      <c r="C119" s="15">
        <v>80</v>
      </c>
      <c r="D119" s="9">
        <v>5</v>
      </c>
      <c r="E119" s="9">
        <f>D119*AM119*12</f>
        <v>170364</v>
      </c>
      <c r="F119" s="10">
        <v>1.05</v>
      </c>
      <c r="G119" s="10">
        <f>F119*AM119*12</f>
        <v>35776.44</v>
      </c>
      <c r="H119" s="9">
        <v>0.08</v>
      </c>
      <c r="I119" s="9">
        <v>0.08</v>
      </c>
      <c r="J119" s="9">
        <f t="shared" si="14"/>
        <v>5451.6480000000001</v>
      </c>
      <c r="K119" s="6">
        <v>0.4</v>
      </c>
      <c r="L119" s="9">
        <v>0.4</v>
      </c>
      <c r="M119" s="9">
        <v>0.4</v>
      </c>
      <c r="N119" s="9">
        <v>0.4</v>
      </c>
      <c r="O119" s="9">
        <v>0.4</v>
      </c>
      <c r="P119" s="9">
        <f t="shared" si="15"/>
        <v>68145.600000000006</v>
      </c>
      <c r="Q119" s="9">
        <v>0.5</v>
      </c>
      <c r="R119" s="9">
        <f t="shared" si="16"/>
        <v>17036.400000000001</v>
      </c>
      <c r="S119" s="9">
        <v>0.4</v>
      </c>
      <c r="T119" s="9">
        <f t="shared" si="17"/>
        <v>13629.119999999999</v>
      </c>
      <c r="U119" s="9">
        <v>2.76</v>
      </c>
      <c r="V119" s="9">
        <f t="shared" si="18"/>
        <v>94040.928</v>
      </c>
      <c r="W119" s="9">
        <v>1.7</v>
      </c>
      <c r="X119" s="9">
        <f t="shared" si="19"/>
        <v>57923.760000000009</v>
      </c>
      <c r="Y119" s="9">
        <v>0.19</v>
      </c>
      <c r="Z119" s="9">
        <f t="shared" si="20"/>
        <v>6473.8320000000003</v>
      </c>
      <c r="AA119" s="6"/>
      <c r="AB119" s="6">
        <f t="shared" si="21"/>
        <v>0</v>
      </c>
      <c r="AC119" s="13">
        <v>5.3584496724660133E-2</v>
      </c>
      <c r="AD119" s="7">
        <f t="shared" si="22"/>
        <v>1825.7738399999998</v>
      </c>
      <c r="AE119" s="13">
        <v>0.35230629275847009</v>
      </c>
      <c r="AF119" s="7">
        <f t="shared" si="23"/>
        <v>12004.0618519008</v>
      </c>
      <c r="AG119" s="13">
        <v>0.11096349369585123</v>
      </c>
      <c r="AH119" s="7">
        <f t="shared" si="24"/>
        <v>3780.8369280000002</v>
      </c>
      <c r="AI119" s="13">
        <v>0.32779297034584776</v>
      </c>
      <c r="AJ119" s="7">
        <f t="shared" si="25"/>
        <v>11168.824320000002</v>
      </c>
      <c r="AK119" s="7">
        <f>AB119+Z119+X119+V119+T119+R119+P119+J119+G119+E119</f>
        <v>468841.728</v>
      </c>
      <c r="AL119" s="35">
        <v>13.76</v>
      </c>
      <c r="AM119" s="6">
        <v>2839.4</v>
      </c>
      <c r="AP119" s="30">
        <f t="shared" si="26"/>
        <v>468841.728</v>
      </c>
      <c r="AQ119" s="30">
        <f t="shared" si="27"/>
        <v>0</v>
      </c>
    </row>
    <row r="120" spans="1:44" ht="31.5" customHeight="1" x14ac:dyDescent="0.2">
      <c r="A120" s="5">
        <v>116</v>
      </c>
      <c r="B120" s="14" t="s">
        <v>23</v>
      </c>
      <c r="C120" s="15" t="s">
        <v>25</v>
      </c>
      <c r="D120" s="9">
        <v>5</v>
      </c>
      <c r="E120" s="9">
        <f>D120*AM120*12</f>
        <v>95094</v>
      </c>
      <c r="F120" s="10">
        <v>1.06</v>
      </c>
      <c r="G120" s="10">
        <f>F120*AM120*12</f>
        <v>20159.928</v>
      </c>
      <c r="H120" s="9">
        <v>0.08</v>
      </c>
      <c r="I120" s="9">
        <v>0.08</v>
      </c>
      <c r="J120" s="9">
        <f t="shared" si="14"/>
        <v>3043.0080000000003</v>
      </c>
      <c r="K120" s="6">
        <v>0.5</v>
      </c>
      <c r="L120" s="9">
        <v>0.5</v>
      </c>
      <c r="M120" s="9">
        <v>0.5</v>
      </c>
      <c r="N120" s="9">
        <v>0.5</v>
      </c>
      <c r="O120" s="9">
        <v>0.4</v>
      </c>
      <c r="P120" s="9">
        <f t="shared" si="15"/>
        <v>45645.120000000003</v>
      </c>
      <c r="Q120" s="9">
        <v>0.5</v>
      </c>
      <c r="R120" s="9">
        <f t="shared" si="16"/>
        <v>9509.4000000000015</v>
      </c>
      <c r="S120" s="9">
        <v>0.4</v>
      </c>
      <c r="T120" s="9">
        <f t="shared" si="17"/>
        <v>7607.52</v>
      </c>
      <c r="U120" s="9">
        <v>3.42</v>
      </c>
      <c r="V120" s="9">
        <f t="shared" si="18"/>
        <v>65044.296000000002</v>
      </c>
      <c r="W120" s="9">
        <v>1.69</v>
      </c>
      <c r="X120" s="9">
        <f t="shared" si="19"/>
        <v>32141.772000000004</v>
      </c>
      <c r="Y120" s="9"/>
      <c r="Z120" s="9">
        <f t="shared" si="20"/>
        <v>0</v>
      </c>
      <c r="AA120" s="6"/>
      <c r="AB120" s="6">
        <f t="shared" si="21"/>
        <v>0</v>
      </c>
      <c r="AC120" s="13">
        <v>5.4657278061707358E-2</v>
      </c>
      <c r="AD120" s="7">
        <f t="shared" si="22"/>
        <v>1039.51584</v>
      </c>
      <c r="AE120" s="13">
        <v>0.33597300558016274</v>
      </c>
      <c r="AF120" s="7">
        <f t="shared" si="23"/>
        <v>6389.803398527999</v>
      </c>
      <c r="AG120" s="13">
        <v>0.11318502366079879</v>
      </c>
      <c r="AH120" s="7">
        <f t="shared" si="24"/>
        <v>2152.6433280000001</v>
      </c>
      <c r="AI120" s="13">
        <v>0.32129744463373078</v>
      </c>
      <c r="AJ120" s="7">
        <f t="shared" si="25"/>
        <v>6110.6918399999995</v>
      </c>
      <c r="AK120" s="7">
        <f>AB120+Z120+X120+V120+T120+R120+P120+J120+G120+E120</f>
        <v>278245.04399999999</v>
      </c>
      <c r="AL120" s="35">
        <v>14.63</v>
      </c>
      <c r="AM120" s="6">
        <v>1584.9</v>
      </c>
      <c r="AP120" s="30">
        <f t="shared" si="26"/>
        <v>278245.04400000005</v>
      </c>
      <c r="AQ120" s="30">
        <f t="shared" si="27"/>
        <v>0</v>
      </c>
    </row>
    <row r="121" spans="1:44" ht="31.5" customHeight="1" x14ac:dyDescent="0.2">
      <c r="A121" s="5">
        <v>117</v>
      </c>
      <c r="B121" s="20" t="s">
        <v>23</v>
      </c>
      <c r="C121" s="17" t="s">
        <v>27</v>
      </c>
      <c r="D121" s="9">
        <v>5</v>
      </c>
      <c r="E121" s="9">
        <f>D121*AM121*12</f>
        <v>270018</v>
      </c>
      <c r="F121" s="10">
        <v>1.05</v>
      </c>
      <c r="G121" s="10">
        <f>F121*AM121*12</f>
        <v>56703.780000000006</v>
      </c>
      <c r="H121" s="9">
        <v>0.08</v>
      </c>
      <c r="I121" s="9">
        <v>0.08</v>
      </c>
      <c r="J121" s="9">
        <f t="shared" si="14"/>
        <v>8640.5760000000009</v>
      </c>
      <c r="K121" s="6">
        <v>0.4</v>
      </c>
      <c r="L121" s="9">
        <v>0.4</v>
      </c>
      <c r="M121" s="9">
        <v>0.4</v>
      </c>
      <c r="N121" s="9">
        <v>0.4</v>
      </c>
      <c r="O121" s="9">
        <v>0.4</v>
      </c>
      <c r="P121" s="9">
        <f t="shared" si="15"/>
        <v>108007.20000000001</v>
      </c>
      <c r="Q121" s="9">
        <v>0.5</v>
      </c>
      <c r="R121" s="9">
        <f t="shared" si="16"/>
        <v>27001.800000000003</v>
      </c>
      <c r="S121" s="9">
        <v>0.4</v>
      </c>
      <c r="T121" s="9">
        <f t="shared" si="17"/>
        <v>21601.440000000002</v>
      </c>
      <c r="U121" s="9">
        <v>2.83</v>
      </c>
      <c r="V121" s="9">
        <f t="shared" si="18"/>
        <v>152830.18799999999</v>
      </c>
      <c r="W121" s="9">
        <v>1.69</v>
      </c>
      <c r="X121" s="9">
        <f t="shared" si="19"/>
        <v>91266.084000000003</v>
      </c>
      <c r="Y121" s="9"/>
      <c r="Z121" s="9">
        <f t="shared" si="20"/>
        <v>0</v>
      </c>
      <c r="AA121" s="6"/>
      <c r="AB121" s="6">
        <f t="shared" si="21"/>
        <v>0</v>
      </c>
      <c r="AC121" s="13">
        <v>6.0536297580161311E-2</v>
      </c>
      <c r="AD121" s="7">
        <f t="shared" si="22"/>
        <v>3269.1779999999999</v>
      </c>
      <c r="AE121" s="13">
        <v>0.37211077034864343</v>
      </c>
      <c r="AF121" s="7">
        <f t="shared" si="23"/>
        <v>20095.321197600002</v>
      </c>
      <c r="AG121" s="13">
        <v>0.12535937604159722</v>
      </c>
      <c r="AH121" s="7">
        <f t="shared" si="24"/>
        <v>6769.8576000000003</v>
      </c>
      <c r="AI121" s="13">
        <v>0.86502809146056925</v>
      </c>
      <c r="AJ121" s="7">
        <f t="shared" si="25"/>
        <v>46714.63104</v>
      </c>
      <c r="AK121" s="7">
        <f>AB121+Z121+X121+V121+T121+R121+P121+J121+G121+E121</f>
        <v>736069.06799999997</v>
      </c>
      <c r="AL121" s="35">
        <v>13.63</v>
      </c>
      <c r="AM121" s="6">
        <v>4500.3</v>
      </c>
      <c r="AP121" s="30">
        <f t="shared" si="26"/>
        <v>736069.06800000009</v>
      </c>
      <c r="AQ121" s="30">
        <f t="shared" si="27"/>
        <v>0</v>
      </c>
    </row>
    <row r="122" spans="1:44" ht="31.5" customHeight="1" x14ac:dyDescent="0.2">
      <c r="A122" s="5">
        <v>118</v>
      </c>
      <c r="B122" s="14" t="s">
        <v>23</v>
      </c>
      <c r="C122" s="17">
        <v>38</v>
      </c>
      <c r="D122" s="9">
        <v>5</v>
      </c>
      <c r="E122" s="9">
        <f>D122*AM122*12</f>
        <v>158856</v>
      </c>
      <c r="F122" s="10">
        <v>1.79</v>
      </c>
      <c r="G122" s="10">
        <f>F122*AM122*12</f>
        <v>56870.447999999997</v>
      </c>
      <c r="H122" s="9"/>
      <c r="I122" s="9">
        <v>0.08</v>
      </c>
      <c r="J122" s="9">
        <f t="shared" si="14"/>
        <v>2541.6959999999999</v>
      </c>
      <c r="K122" s="6">
        <v>0.42</v>
      </c>
      <c r="L122" s="9">
        <v>0.42</v>
      </c>
      <c r="M122" s="9">
        <v>0.42</v>
      </c>
      <c r="N122" s="9">
        <v>0.42</v>
      </c>
      <c r="O122" s="9">
        <v>0.42</v>
      </c>
      <c r="P122" s="9">
        <f t="shared" si="15"/>
        <v>66719.520000000004</v>
      </c>
      <c r="Q122" s="9">
        <v>0.45</v>
      </c>
      <c r="R122" s="9">
        <f t="shared" si="16"/>
        <v>14297.04</v>
      </c>
      <c r="S122" s="9">
        <v>0.45</v>
      </c>
      <c r="T122" s="9">
        <f t="shared" si="17"/>
        <v>14297.04</v>
      </c>
      <c r="U122" s="9">
        <v>1.5400000000000003</v>
      </c>
      <c r="V122" s="9">
        <f t="shared" si="18"/>
        <v>48927.648000000008</v>
      </c>
      <c r="W122" s="9">
        <v>1.599</v>
      </c>
      <c r="X122" s="9">
        <f t="shared" si="19"/>
        <v>50802.148799999995</v>
      </c>
      <c r="Y122" s="9">
        <v>0.2</v>
      </c>
      <c r="Z122" s="9">
        <f t="shared" si="20"/>
        <v>6354.24</v>
      </c>
      <c r="AA122" s="6"/>
      <c r="AB122" s="6">
        <f t="shared" si="21"/>
        <v>0</v>
      </c>
      <c r="AC122" s="13">
        <v>6.9884302647612709E-2</v>
      </c>
      <c r="AD122" s="7">
        <f t="shared" si="22"/>
        <v>2220.3081562778329</v>
      </c>
      <c r="AE122" s="13">
        <v>0.45947393542395037</v>
      </c>
      <c r="AF122" s="7">
        <f t="shared" si="23"/>
        <v>14598.038297141411</v>
      </c>
      <c r="AG122" s="13">
        <v>0.14471735017170709</v>
      </c>
      <c r="AH122" s="7">
        <f t="shared" si="24"/>
        <v>4597.8438757753402</v>
      </c>
      <c r="AI122" s="13">
        <v>0.36</v>
      </c>
      <c r="AJ122" s="7">
        <f t="shared" si="25"/>
        <v>11437.632</v>
      </c>
      <c r="AK122" s="7">
        <f>AB122+Z122+X122+V122+T122+R122+P122+J122+G122+E122</f>
        <v>419665.78080000007</v>
      </c>
      <c r="AL122" s="35">
        <v>13.209</v>
      </c>
      <c r="AM122" s="6">
        <v>2647.6</v>
      </c>
      <c r="AP122" s="30">
        <f t="shared" si="26"/>
        <v>419665.78079999995</v>
      </c>
      <c r="AQ122" s="30">
        <f t="shared" si="27"/>
        <v>0</v>
      </c>
    </row>
    <row r="123" spans="1:44" ht="31.5" customHeight="1" x14ac:dyDescent="0.2">
      <c r="A123" s="5">
        <v>119</v>
      </c>
      <c r="B123" s="14" t="s">
        <v>99</v>
      </c>
      <c r="C123" s="17">
        <v>1</v>
      </c>
      <c r="D123" s="9">
        <v>5</v>
      </c>
      <c r="E123" s="9">
        <f>D123*AM123*12</f>
        <v>690630</v>
      </c>
      <c r="F123" s="10">
        <v>0.94399999999999995</v>
      </c>
      <c r="G123" s="10">
        <f>F123*AM123*12</f>
        <v>130390.944</v>
      </c>
      <c r="H123" s="9">
        <v>0.08</v>
      </c>
      <c r="I123" s="9">
        <v>0.08</v>
      </c>
      <c r="J123" s="9">
        <f t="shared" si="14"/>
        <v>22100.16</v>
      </c>
      <c r="K123" s="6">
        <v>0.35</v>
      </c>
      <c r="L123" s="9">
        <v>0.35</v>
      </c>
      <c r="M123" s="9">
        <v>0.4</v>
      </c>
      <c r="N123" s="9">
        <v>0.4</v>
      </c>
      <c r="O123" s="9">
        <v>0.4</v>
      </c>
      <c r="P123" s="9">
        <f t="shared" si="15"/>
        <v>262439.40000000002</v>
      </c>
      <c r="Q123" s="9">
        <v>0.5</v>
      </c>
      <c r="R123" s="9">
        <f t="shared" si="16"/>
        <v>69063</v>
      </c>
      <c r="S123" s="9">
        <v>0.3</v>
      </c>
      <c r="T123" s="9">
        <f t="shared" si="17"/>
        <v>41437.800000000003</v>
      </c>
      <c r="U123" s="9">
        <v>2.25</v>
      </c>
      <c r="V123" s="9">
        <f t="shared" si="18"/>
        <v>310783.5</v>
      </c>
      <c r="W123" s="9">
        <v>1.6519999999999999</v>
      </c>
      <c r="X123" s="9">
        <f t="shared" si="19"/>
        <v>228184.15199999997</v>
      </c>
      <c r="Y123" s="9"/>
      <c r="Z123" s="9">
        <f t="shared" si="20"/>
        <v>0</v>
      </c>
      <c r="AA123" s="6"/>
      <c r="AB123" s="6">
        <f t="shared" si="21"/>
        <v>0</v>
      </c>
      <c r="AC123" s="13">
        <v>6.4473063724425531E-2</v>
      </c>
      <c r="AD123" s="7">
        <f t="shared" si="22"/>
        <v>8905.4063999999998</v>
      </c>
      <c r="AE123" s="13">
        <v>0.43667150121853965</v>
      </c>
      <c r="AF123" s="7">
        <f t="shared" si="23"/>
        <v>60315.687777312007</v>
      </c>
      <c r="AG123" s="13">
        <v>0.13351168411450418</v>
      </c>
      <c r="AH123" s="7">
        <f t="shared" si="24"/>
        <v>18441.434880000004</v>
      </c>
      <c r="AI123" s="13">
        <v>0.77811567525303005</v>
      </c>
      <c r="AJ123" s="7">
        <f t="shared" si="25"/>
        <v>107478.00576000003</v>
      </c>
      <c r="AK123" s="7">
        <f>AB123+Z123+X123+V123+T123+R123+P123+J123+G123+E123</f>
        <v>1755028.956</v>
      </c>
      <c r="AL123" s="35">
        <v>12.706</v>
      </c>
      <c r="AM123" s="6">
        <v>11510.5</v>
      </c>
      <c r="AP123" s="30">
        <f t="shared" si="26"/>
        <v>1755028.956</v>
      </c>
      <c r="AQ123" s="30">
        <f t="shared" si="27"/>
        <v>0</v>
      </c>
    </row>
    <row r="124" spans="1:44" ht="31.5" customHeight="1" x14ac:dyDescent="0.2">
      <c r="A124" s="5">
        <v>120</v>
      </c>
      <c r="B124" s="21" t="s">
        <v>84</v>
      </c>
      <c r="C124" s="19">
        <v>29</v>
      </c>
      <c r="D124" s="9">
        <v>5</v>
      </c>
      <c r="E124" s="9">
        <f>D124*AM124*12</f>
        <v>35616</v>
      </c>
      <c r="F124" s="10">
        <v>1.18</v>
      </c>
      <c r="G124" s="10">
        <f>F124*AM124*12</f>
        <v>8405.3760000000002</v>
      </c>
      <c r="H124" s="9">
        <v>0.08</v>
      </c>
      <c r="I124" s="9">
        <v>0.08</v>
      </c>
      <c r="J124" s="9">
        <f t="shared" si="14"/>
        <v>1139.712</v>
      </c>
      <c r="K124" s="9">
        <v>0.6</v>
      </c>
      <c r="L124" s="9">
        <v>0.6</v>
      </c>
      <c r="M124" s="9">
        <v>0.6</v>
      </c>
      <c r="N124" s="9">
        <v>0.6</v>
      </c>
      <c r="O124" s="9">
        <v>0.5</v>
      </c>
      <c r="P124" s="9">
        <f t="shared" si="15"/>
        <v>20657.28</v>
      </c>
      <c r="Q124" s="9">
        <v>0.5</v>
      </c>
      <c r="R124" s="9">
        <f t="shared" si="16"/>
        <v>3561.6000000000004</v>
      </c>
      <c r="S124" s="9">
        <v>0.4</v>
      </c>
      <c r="T124" s="9">
        <f t="shared" si="17"/>
        <v>2849.28</v>
      </c>
      <c r="U124" s="9">
        <v>4.3499999999999996</v>
      </c>
      <c r="V124" s="9">
        <f t="shared" si="18"/>
        <v>30985.919999999998</v>
      </c>
      <c r="W124" s="9">
        <v>2.0099999999999998</v>
      </c>
      <c r="X124" s="9">
        <f t="shared" si="19"/>
        <v>14317.632</v>
      </c>
      <c r="Y124" s="9"/>
      <c r="Z124" s="9">
        <f t="shared" si="20"/>
        <v>0</v>
      </c>
      <c r="AA124" s="6"/>
      <c r="AB124" s="6">
        <f t="shared" si="21"/>
        <v>0</v>
      </c>
      <c r="AC124" s="13">
        <v>0.10941877540317294</v>
      </c>
      <c r="AD124" s="7">
        <f t="shared" si="22"/>
        <v>779.41182095188151</v>
      </c>
      <c r="AE124" s="13">
        <v>0.71940440755736224</v>
      </c>
      <c r="AF124" s="7">
        <f t="shared" si="23"/>
        <v>5124.4614759126034</v>
      </c>
      <c r="AG124" s="13">
        <v>0.22658586600236005</v>
      </c>
      <c r="AH124" s="7">
        <f t="shared" si="24"/>
        <v>1614.016440708011</v>
      </c>
      <c r="AI124" s="13">
        <v>2.3863256326209519</v>
      </c>
      <c r="AJ124" s="7">
        <f t="shared" si="25"/>
        <v>16998.274746285566</v>
      </c>
      <c r="AK124" s="7">
        <f>AB124+Z124+X124+V124+T124+R124+P124+J124+G124+E124</f>
        <v>117532.8</v>
      </c>
      <c r="AL124" s="35">
        <v>16.5</v>
      </c>
      <c r="AM124" s="6">
        <v>593.6</v>
      </c>
      <c r="AP124" s="30">
        <f t="shared" si="26"/>
        <v>117532.79999999999</v>
      </c>
      <c r="AQ124" s="30">
        <f t="shared" si="27"/>
        <v>0</v>
      </c>
    </row>
    <row r="125" spans="1:44" ht="31.5" customHeight="1" x14ac:dyDescent="0.2">
      <c r="A125" s="5">
        <v>121</v>
      </c>
      <c r="B125" s="21" t="s">
        <v>84</v>
      </c>
      <c r="C125" s="19">
        <v>41</v>
      </c>
      <c r="D125" s="9">
        <v>5</v>
      </c>
      <c r="E125" s="9">
        <f>D125*AM125*12</f>
        <v>99654</v>
      </c>
      <c r="F125" s="10">
        <v>1.18</v>
      </c>
      <c r="G125" s="10">
        <f>F125*AM125*12</f>
        <v>23518.344000000001</v>
      </c>
      <c r="H125" s="9">
        <v>0.08</v>
      </c>
      <c r="I125" s="9">
        <v>0.08</v>
      </c>
      <c r="J125" s="9">
        <f t="shared" si="14"/>
        <v>3188.9280000000003</v>
      </c>
      <c r="K125" s="9">
        <v>0.45</v>
      </c>
      <c r="L125" s="9">
        <v>0.45</v>
      </c>
      <c r="M125" s="9">
        <v>0.5</v>
      </c>
      <c r="N125" s="9">
        <v>0.5</v>
      </c>
      <c r="O125" s="9">
        <v>0.45</v>
      </c>
      <c r="P125" s="9">
        <f t="shared" si="15"/>
        <v>46837.380000000005</v>
      </c>
      <c r="Q125" s="9">
        <v>0.5</v>
      </c>
      <c r="R125" s="9">
        <f t="shared" si="16"/>
        <v>9965.4000000000015</v>
      </c>
      <c r="S125" s="9">
        <v>0.4</v>
      </c>
      <c r="T125" s="9">
        <f t="shared" si="17"/>
        <v>7972.3200000000015</v>
      </c>
      <c r="U125" s="9">
        <v>2.9</v>
      </c>
      <c r="V125" s="9">
        <f t="shared" si="18"/>
        <v>57799.319999999992</v>
      </c>
      <c r="W125" s="9">
        <v>1.7</v>
      </c>
      <c r="X125" s="9">
        <f t="shared" si="19"/>
        <v>33882.36</v>
      </c>
      <c r="Y125" s="9"/>
      <c r="Z125" s="9">
        <f t="shared" si="20"/>
        <v>0</v>
      </c>
      <c r="AA125" s="6"/>
      <c r="AB125" s="6">
        <f t="shared" si="21"/>
        <v>0</v>
      </c>
      <c r="AC125" s="13">
        <v>6.6074629390553349E-2</v>
      </c>
      <c r="AD125" s="7">
        <f t="shared" si="22"/>
        <v>1316.9202234572408</v>
      </c>
      <c r="AE125" s="13">
        <v>0.43442617079321555</v>
      </c>
      <c r="AF125" s="7">
        <f t="shared" si="23"/>
        <v>8658.4611248454203</v>
      </c>
      <c r="AG125" s="13">
        <v>0.1368282277523038</v>
      </c>
      <c r="AH125" s="7">
        <f t="shared" si="24"/>
        <v>2727.0960416856165</v>
      </c>
      <c r="AI125" s="13">
        <v>0.45</v>
      </c>
      <c r="AJ125" s="7">
        <f t="shared" si="25"/>
        <v>8968.86</v>
      </c>
      <c r="AK125" s="7">
        <f>AB125+Z125+X125+V125+T125+R125+P125+J125+G125+E125</f>
        <v>282818.05200000003</v>
      </c>
      <c r="AL125" s="35">
        <v>14.19</v>
      </c>
      <c r="AM125" s="6">
        <v>1660.9</v>
      </c>
      <c r="AP125" s="30">
        <f t="shared" si="26"/>
        <v>282818.05200000003</v>
      </c>
      <c r="AQ125" s="30">
        <f t="shared" si="27"/>
        <v>0</v>
      </c>
    </row>
    <row r="126" spans="1:44" ht="31.5" customHeight="1" x14ac:dyDescent="0.2">
      <c r="A126" s="5">
        <v>122</v>
      </c>
      <c r="B126" s="21" t="s">
        <v>84</v>
      </c>
      <c r="C126" s="24">
        <v>17</v>
      </c>
      <c r="D126" s="9">
        <v>5</v>
      </c>
      <c r="E126" s="9">
        <f>D126*AM126*12</f>
        <v>25254</v>
      </c>
      <c r="F126" s="9"/>
      <c r="G126" s="10">
        <f>F126*AM126*12</f>
        <v>0</v>
      </c>
      <c r="H126" s="9">
        <v>0.08</v>
      </c>
      <c r="I126" s="9">
        <v>0.08</v>
      </c>
      <c r="J126" s="9">
        <f t="shared" si="14"/>
        <v>808.12799999999993</v>
      </c>
      <c r="K126" s="9">
        <v>0.5</v>
      </c>
      <c r="L126" s="9">
        <v>0.5</v>
      </c>
      <c r="M126" s="9"/>
      <c r="N126" s="9">
        <v>0.5</v>
      </c>
      <c r="O126" s="9">
        <v>0.4</v>
      </c>
      <c r="P126" s="9">
        <f t="shared" si="15"/>
        <v>9596.5199999999986</v>
      </c>
      <c r="Q126" s="9">
        <v>0.5</v>
      </c>
      <c r="R126" s="9">
        <f t="shared" si="16"/>
        <v>2525.3999999999996</v>
      </c>
      <c r="S126" s="9">
        <v>0.4</v>
      </c>
      <c r="T126" s="9">
        <f t="shared" si="17"/>
        <v>2020.3200000000002</v>
      </c>
      <c r="U126" s="9">
        <v>2.88</v>
      </c>
      <c r="V126" s="9">
        <f t="shared" si="18"/>
        <v>14546.303999999996</v>
      </c>
      <c r="W126" s="9">
        <v>2</v>
      </c>
      <c r="X126" s="9">
        <f t="shared" si="19"/>
        <v>10101.599999999999</v>
      </c>
      <c r="Y126" s="9"/>
      <c r="Z126" s="9">
        <f t="shared" si="20"/>
        <v>0</v>
      </c>
      <c r="AA126" s="6"/>
      <c r="AB126" s="6">
        <f t="shared" si="21"/>
        <v>0</v>
      </c>
      <c r="AC126" s="13">
        <v>3.8537155833096789E-2</v>
      </c>
      <c r="AD126" s="7">
        <f t="shared" si="22"/>
        <v>194.64346668180525</v>
      </c>
      <c r="AE126" s="13">
        <v>0</v>
      </c>
      <c r="AF126" s="7">
        <f t="shared" si="23"/>
        <v>0</v>
      </c>
      <c r="AG126" s="13">
        <v>3.9901629293216008E-2</v>
      </c>
      <c r="AH126" s="7">
        <f t="shared" si="24"/>
        <v>201.53514923417544</v>
      </c>
      <c r="AI126" s="13">
        <v>2.2433528242974736</v>
      </c>
      <c r="AJ126" s="7">
        <f t="shared" si="25"/>
        <v>11330.72644496168</v>
      </c>
      <c r="AK126" s="7">
        <f>AB126+Z126+X126+V126+T126+R126+P126+J126+G126+E126</f>
        <v>64852.27199999999</v>
      </c>
      <c r="AL126" s="35">
        <v>12.84</v>
      </c>
      <c r="AM126" s="6">
        <v>420.9</v>
      </c>
      <c r="AP126" s="30">
        <f t="shared" si="26"/>
        <v>64852.271999999997</v>
      </c>
      <c r="AQ126" s="30">
        <f t="shared" si="27"/>
        <v>0</v>
      </c>
    </row>
    <row r="127" spans="1:44" ht="31.5" customHeight="1" x14ac:dyDescent="0.2">
      <c r="A127" s="5">
        <v>123</v>
      </c>
      <c r="B127" s="21" t="s">
        <v>84</v>
      </c>
      <c r="C127" s="17">
        <v>27</v>
      </c>
      <c r="D127" s="9">
        <v>5</v>
      </c>
      <c r="E127" s="9">
        <f>D127*AM127*12</f>
        <v>27216</v>
      </c>
      <c r="F127" s="10">
        <v>1.05</v>
      </c>
      <c r="G127" s="10">
        <f>F127*AM127*12</f>
        <v>5715.3600000000006</v>
      </c>
      <c r="H127" s="9">
        <v>0.08</v>
      </c>
      <c r="I127" s="9">
        <v>0.08</v>
      </c>
      <c r="J127" s="9">
        <f t="shared" si="14"/>
        <v>870.91200000000003</v>
      </c>
      <c r="K127" s="6">
        <v>0.3</v>
      </c>
      <c r="L127" s="6">
        <v>0.3</v>
      </c>
      <c r="M127" s="6">
        <v>0.3</v>
      </c>
      <c r="N127" s="6">
        <v>0.3</v>
      </c>
      <c r="O127" s="6">
        <v>0.3</v>
      </c>
      <c r="P127" s="9">
        <f t="shared" si="15"/>
        <v>8164.8000000000011</v>
      </c>
      <c r="Q127" s="9">
        <v>0.5</v>
      </c>
      <c r="R127" s="9">
        <f t="shared" si="16"/>
        <v>2721.6000000000004</v>
      </c>
      <c r="S127" s="9">
        <v>0.4</v>
      </c>
      <c r="T127" s="9">
        <f t="shared" si="17"/>
        <v>2177.2800000000002</v>
      </c>
      <c r="U127" s="9">
        <v>3.28</v>
      </c>
      <c r="V127" s="9">
        <f t="shared" si="18"/>
        <v>17853.696</v>
      </c>
      <c r="W127" s="9">
        <v>1.67</v>
      </c>
      <c r="X127" s="9">
        <f t="shared" si="19"/>
        <v>9090.1440000000002</v>
      </c>
      <c r="Y127" s="9"/>
      <c r="Z127" s="9">
        <f t="shared" si="20"/>
        <v>0</v>
      </c>
      <c r="AA127" s="6"/>
      <c r="AB127" s="6">
        <f t="shared" si="21"/>
        <v>0</v>
      </c>
      <c r="AC127" s="13">
        <v>9.1554133423866896E-2</v>
      </c>
      <c r="AD127" s="7">
        <f t="shared" si="22"/>
        <v>498.34745905279226</v>
      </c>
      <c r="AE127" s="13">
        <v>0.60050272005567806</v>
      </c>
      <c r="AF127" s="7">
        <f t="shared" si="23"/>
        <v>3268.6564058070671</v>
      </c>
      <c r="AG127" s="13">
        <v>0.18959152605669663</v>
      </c>
      <c r="AH127" s="7">
        <f t="shared" si="24"/>
        <v>1031.9845946318112</v>
      </c>
      <c r="AI127" s="13">
        <v>1.9382030894584961</v>
      </c>
      <c r="AJ127" s="7">
        <f t="shared" si="25"/>
        <v>10550.027056540486</v>
      </c>
      <c r="AK127" s="7">
        <f>AB127+Z127+X127+V127+T127+R127+P127+J127+G127+E127</f>
        <v>73809.792000000001</v>
      </c>
      <c r="AL127" s="35">
        <v>13.559999999999999</v>
      </c>
      <c r="AM127" s="6">
        <v>453.6</v>
      </c>
      <c r="AP127" s="30">
        <f t="shared" si="26"/>
        <v>73809.792000000001</v>
      </c>
      <c r="AQ127" s="30">
        <f t="shared" si="27"/>
        <v>0</v>
      </c>
    </row>
    <row r="128" spans="1:44" ht="31.5" customHeight="1" x14ac:dyDescent="0.2">
      <c r="A128" s="5">
        <v>124</v>
      </c>
      <c r="B128" s="14" t="s">
        <v>85</v>
      </c>
      <c r="C128" s="15">
        <v>14</v>
      </c>
      <c r="D128" s="9">
        <v>5</v>
      </c>
      <c r="E128" s="9">
        <f>D128*AM128*12</f>
        <v>169386</v>
      </c>
      <c r="F128" s="10">
        <v>1.04</v>
      </c>
      <c r="G128" s="10">
        <f>F128*AM128*12</f>
        <v>35232.288</v>
      </c>
      <c r="H128" s="9">
        <v>0.08</v>
      </c>
      <c r="I128" s="9">
        <v>0.08</v>
      </c>
      <c r="J128" s="9">
        <f t="shared" si="14"/>
        <v>5420.3519999999999</v>
      </c>
      <c r="K128" s="6">
        <v>0.4</v>
      </c>
      <c r="L128" s="9">
        <v>0.4</v>
      </c>
      <c r="M128" s="9">
        <v>0.4</v>
      </c>
      <c r="N128" s="9">
        <v>0.4</v>
      </c>
      <c r="O128" s="9">
        <v>0.4</v>
      </c>
      <c r="P128" s="9">
        <f t="shared" si="15"/>
        <v>67754.399999999994</v>
      </c>
      <c r="Q128" s="9">
        <v>0.5</v>
      </c>
      <c r="R128" s="9">
        <f t="shared" si="16"/>
        <v>16938.599999999999</v>
      </c>
      <c r="S128" s="9">
        <v>0.3</v>
      </c>
      <c r="T128" s="9">
        <f t="shared" si="17"/>
        <v>10163.16</v>
      </c>
      <c r="U128" s="9">
        <v>2.56</v>
      </c>
      <c r="V128" s="9">
        <f t="shared" si="18"/>
        <v>86725.631999999998</v>
      </c>
      <c r="W128" s="9">
        <v>1.6900000000000002</v>
      </c>
      <c r="X128" s="9">
        <f t="shared" si="19"/>
        <v>57252.468000000008</v>
      </c>
      <c r="Y128" s="9">
        <v>0.19</v>
      </c>
      <c r="Z128" s="9">
        <f t="shared" si="20"/>
        <v>6436.6679999999997</v>
      </c>
      <c r="AA128" s="6"/>
      <c r="AB128" s="6">
        <f t="shared" si="21"/>
        <v>0</v>
      </c>
      <c r="AC128" s="13">
        <v>7.8021947502116842E-2</v>
      </c>
      <c r="AD128" s="7">
        <f t="shared" si="22"/>
        <v>2643.1651199187127</v>
      </c>
      <c r="AE128" s="13">
        <v>0.51297716239661306</v>
      </c>
      <c r="AF128" s="7">
        <f t="shared" si="23"/>
        <v>17378.229925942538</v>
      </c>
      <c r="AG128" s="13">
        <v>0.16156889415749365</v>
      </c>
      <c r="AH128" s="7">
        <f t="shared" si="24"/>
        <v>5473.5017411522431</v>
      </c>
      <c r="AI128" s="13">
        <v>1.1252989127857749</v>
      </c>
      <c r="AJ128" s="7">
        <f t="shared" si="25"/>
        <v>38121.97632822625</v>
      </c>
      <c r="AK128" s="7">
        <f>AB128+Z128+X128+V128+T128+R128+P128+J128+G128+E128</f>
        <v>455309.56800000003</v>
      </c>
      <c r="AL128" s="35">
        <v>13.440000000000001</v>
      </c>
      <c r="AM128" s="6">
        <v>2823.1</v>
      </c>
      <c r="AP128" s="30">
        <f t="shared" si="26"/>
        <v>455309.56799999997</v>
      </c>
      <c r="AQ128" s="30">
        <f t="shared" si="27"/>
        <v>0</v>
      </c>
    </row>
    <row r="129" spans="1:44" ht="31.5" customHeight="1" x14ac:dyDescent="0.2">
      <c r="A129" s="5">
        <v>125</v>
      </c>
      <c r="B129" s="14" t="s">
        <v>122</v>
      </c>
      <c r="C129" s="17">
        <v>123</v>
      </c>
      <c r="D129" s="9">
        <v>5</v>
      </c>
      <c r="E129" s="9">
        <f>D129*AM129*12</f>
        <v>11010</v>
      </c>
      <c r="F129" s="6"/>
      <c r="G129" s="10">
        <f>F129*AM129*12</f>
        <v>0</v>
      </c>
      <c r="H129" s="6">
        <v>0</v>
      </c>
      <c r="I129" s="6">
        <v>0</v>
      </c>
      <c r="J129" s="9">
        <f t="shared" si="14"/>
        <v>0</v>
      </c>
      <c r="K129" s="6">
        <v>0</v>
      </c>
      <c r="L129" s="6"/>
      <c r="M129" s="6"/>
      <c r="N129" s="6"/>
      <c r="O129" s="6">
        <v>0</v>
      </c>
      <c r="P129" s="9">
        <f t="shared" si="15"/>
        <v>0</v>
      </c>
      <c r="Q129" s="6">
        <v>1.4</v>
      </c>
      <c r="R129" s="9">
        <f t="shared" si="16"/>
        <v>3082.7999999999997</v>
      </c>
      <c r="S129" s="6">
        <v>0.35</v>
      </c>
      <c r="T129" s="9">
        <f t="shared" si="17"/>
        <v>770.69999999999993</v>
      </c>
      <c r="U129" s="6">
        <v>2.38</v>
      </c>
      <c r="V129" s="9">
        <f t="shared" si="18"/>
        <v>5240.7599999999993</v>
      </c>
      <c r="W129" s="9"/>
      <c r="X129" s="9">
        <f t="shared" si="19"/>
        <v>0</v>
      </c>
      <c r="Y129" s="9"/>
      <c r="Z129" s="9">
        <f t="shared" si="20"/>
        <v>0</v>
      </c>
      <c r="AA129" s="6"/>
      <c r="AB129" s="6">
        <f t="shared" si="21"/>
        <v>0</v>
      </c>
      <c r="AC129" s="13"/>
      <c r="AD129" s="7">
        <f t="shared" si="22"/>
        <v>0</v>
      </c>
      <c r="AE129" s="13">
        <v>0</v>
      </c>
      <c r="AF129" s="7">
        <f t="shared" si="23"/>
        <v>0</v>
      </c>
      <c r="AG129" s="13"/>
      <c r="AH129" s="7">
        <f t="shared" si="24"/>
        <v>0</v>
      </c>
      <c r="AI129" s="13"/>
      <c r="AJ129" s="7">
        <f t="shared" si="25"/>
        <v>0</v>
      </c>
      <c r="AK129" s="7">
        <f>AB129+Z129+X129+V129+T129+R129+P129+J129+G129+E129</f>
        <v>20104.259999999998</v>
      </c>
      <c r="AL129" s="35">
        <v>9.129999999999999</v>
      </c>
      <c r="AM129" s="6">
        <v>183.5</v>
      </c>
      <c r="AP129" s="30">
        <f t="shared" si="26"/>
        <v>20104.259999999998</v>
      </c>
      <c r="AQ129" s="30">
        <f t="shared" si="27"/>
        <v>0</v>
      </c>
    </row>
    <row r="130" spans="1:44" ht="31.5" customHeight="1" x14ac:dyDescent="0.2">
      <c r="A130" s="5">
        <v>126</v>
      </c>
      <c r="B130" s="14" t="s">
        <v>32</v>
      </c>
      <c r="C130" s="17">
        <v>35</v>
      </c>
      <c r="D130" s="9">
        <v>5</v>
      </c>
      <c r="E130" s="9">
        <f>D130*AM130*12</f>
        <v>24384</v>
      </c>
      <c r="F130" s="10">
        <v>1.27</v>
      </c>
      <c r="G130" s="10">
        <f>F130*AM130*12</f>
        <v>6193.5359999999991</v>
      </c>
      <c r="H130" s="9">
        <v>0.08</v>
      </c>
      <c r="I130" s="9">
        <v>0.08</v>
      </c>
      <c r="J130" s="9">
        <f t="shared" si="14"/>
        <v>780.28800000000001</v>
      </c>
      <c r="K130" s="6">
        <v>0.6</v>
      </c>
      <c r="L130" s="9">
        <v>0.5</v>
      </c>
      <c r="M130" s="9">
        <v>0.6</v>
      </c>
      <c r="N130" s="9">
        <v>0.5</v>
      </c>
      <c r="O130" s="9">
        <v>0.4</v>
      </c>
      <c r="P130" s="9">
        <f t="shared" si="15"/>
        <v>12679.679999999998</v>
      </c>
      <c r="Q130" s="9">
        <v>0.5</v>
      </c>
      <c r="R130" s="9">
        <f t="shared" si="16"/>
        <v>2438.3999999999996</v>
      </c>
      <c r="S130" s="9">
        <v>0.5</v>
      </c>
      <c r="T130" s="9">
        <f t="shared" si="17"/>
        <v>2438.3999999999996</v>
      </c>
      <c r="U130" s="9">
        <v>2.71</v>
      </c>
      <c r="V130" s="9">
        <f t="shared" si="18"/>
        <v>13216.127999999997</v>
      </c>
      <c r="W130" s="9">
        <v>1.97</v>
      </c>
      <c r="X130" s="9">
        <f t="shared" si="19"/>
        <v>9607.2959999999985</v>
      </c>
      <c r="Y130" s="9"/>
      <c r="Z130" s="9">
        <f t="shared" si="20"/>
        <v>0</v>
      </c>
      <c r="AA130" s="6"/>
      <c r="AB130" s="6">
        <f t="shared" si="21"/>
        <v>0</v>
      </c>
      <c r="AC130" s="13">
        <v>6.6186761811023634E-2</v>
      </c>
      <c r="AD130" s="7">
        <f t="shared" si="22"/>
        <v>322.77960000000002</v>
      </c>
      <c r="AE130" s="13">
        <v>0.40684362785433081</v>
      </c>
      <c r="AF130" s="7">
        <f t="shared" si="23"/>
        <v>1984.0950043200005</v>
      </c>
      <c r="AG130" s="13">
        <v>0.13706043307086618</v>
      </c>
      <c r="AH130" s="7">
        <f t="shared" si="24"/>
        <v>668.41632000000016</v>
      </c>
      <c r="AI130" s="13">
        <v>2.2767059055118111</v>
      </c>
      <c r="AJ130" s="7">
        <f t="shared" si="25"/>
        <v>11103.039360000001</v>
      </c>
      <c r="AK130" s="7">
        <f>AB130+Z130+X130+V130+T130+R130+P130+J130+G130+E130</f>
        <v>71737.728000000003</v>
      </c>
      <c r="AL130" s="35">
        <v>14.709999999999999</v>
      </c>
      <c r="AM130" s="6">
        <v>406.4</v>
      </c>
      <c r="AP130" s="30">
        <f t="shared" si="26"/>
        <v>71737.727999999988</v>
      </c>
      <c r="AQ130" s="30">
        <f t="shared" si="27"/>
        <v>0</v>
      </c>
    </row>
    <row r="131" spans="1:44" ht="31.5" customHeight="1" x14ac:dyDescent="0.2">
      <c r="A131" s="5">
        <v>127</v>
      </c>
      <c r="B131" s="14" t="s">
        <v>112</v>
      </c>
      <c r="C131" s="15">
        <v>9</v>
      </c>
      <c r="D131" s="9">
        <v>5</v>
      </c>
      <c r="E131" s="9">
        <f>D131*AM131*12</f>
        <v>14046</v>
      </c>
      <c r="F131" s="10">
        <v>0</v>
      </c>
      <c r="G131" s="10">
        <f>F131*AM131*12</f>
        <v>0</v>
      </c>
      <c r="H131" s="9">
        <v>0.08</v>
      </c>
      <c r="I131" s="9">
        <v>0.08</v>
      </c>
      <c r="J131" s="9">
        <f t="shared" si="14"/>
        <v>449.47200000000004</v>
      </c>
      <c r="K131" s="6">
        <v>0.8</v>
      </c>
      <c r="L131" s="6">
        <v>0.75</v>
      </c>
      <c r="M131" s="9">
        <v>0</v>
      </c>
      <c r="N131" s="9">
        <v>0.75</v>
      </c>
      <c r="O131" s="9">
        <v>0.5</v>
      </c>
      <c r="P131" s="9">
        <f t="shared" si="15"/>
        <v>7865.7599999999984</v>
      </c>
      <c r="Q131" s="9">
        <v>0.5</v>
      </c>
      <c r="R131" s="9">
        <f t="shared" si="16"/>
        <v>1404.6</v>
      </c>
      <c r="S131" s="9">
        <v>0.5</v>
      </c>
      <c r="T131" s="9">
        <f t="shared" si="17"/>
        <v>1404.6</v>
      </c>
      <c r="U131" s="9">
        <v>3.18</v>
      </c>
      <c r="V131" s="9">
        <f t="shared" si="18"/>
        <v>8933.2559999999994</v>
      </c>
      <c r="W131" s="9">
        <v>1.7</v>
      </c>
      <c r="X131" s="9">
        <f t="shared" si="19"/>
        <v>4775.6399999999994</v>
      </c>
      <c r="Y131" s="9"/>
      <c r="Z131" s="9">
        <f t="shared" si="20"/>
        <v>0</v>
      </c>
      <c r="AA131" s="6"/>
      <c r="AB131" s="6">
        <f t="shared" si="21"/>
        <v>0</v>
      </c>
      <c r="AC131" s="13">
        <v>8.056454506621101E-2</v>
      </c>
      <c r="AD131" s="7">
        <f t="shared" si="22"/>
        <v>226.32191999999998</v>
      </c>
      <c r="AE131" s="13">
        <v>0</v>
      </c>
      <c r="AF131" s="7">
        <f t="shared" si="23"/>
        <v>0</v>
      </c>
      <c r="AG131" s="13">
        <v>8.3417069628363955E-2</v>
      </c>
      <c r="AH131" s="7">
        <f t="shared" si="24"/>
        <v>234.33523200000002</v>
      </c>
      <c r="AI131" s="13">
        <v>2.2741173857325934</v>
      </c>
      <c r="AJ131" s="7">
        <f t="shared" si="25"/>
        <v>6388.4505600000011</v>
      </c>
      <c r="AK131" s="7">
        <f>AB131+Z131+X131+V131+T131+R131+P131+J131+G131+E131</f>
        <v>38879.327999999994</v>
      </c>
      <c r="AL131" s="35">
        <v>13.84</v>
      </c>
      <c r="AM131" s="6">
        <v>234.1</v>
      </c>
      <c r="AP131" s="30">
        <f t="shared" si="26"/>
        <v>38879.328000000001</v>
      </c>
      <c r="AQ131" s="30">
        <f t="shared" si="27"/>
        <v>0</v>
      </c>
    </row>
    <row r="132" spans="1:44" ht="31.5" customHeight="1" x14ac:dyDescent="0.2">
      <c r="A132" s="5">
        <v>128</v>
      </c>
      <c r="B132" s="14" t="s">
        <v>34</v>
      </c>
      <c r="C132" s="15">
        <v>4</v>
      </c>
      <c r="D132" s="9">
        <v>5</v>
      </c>
      <c r="E132" s="9">
        <f>D132*AM132*12</f>
        <v>16464</v>
      </c>
      <c r="F132" s="10"/>
      <c r="G132" s="10">
        <f>F132*AM132*12</f>
        <v>0</v>
      </c>
      <c r="H132" s="9">
        <v>0.08</v>
      </c>
      <c r="I132" s="9">
        <v>0.08</v>
      </c>
      <c r="J132" s="9">
        <f t="shared" si="14"/>
        <v>526.84799999999996</v>
      </c>
      <c r="K132" s="6">
        <v>0.5</v>
      </c>
      <c r="L132" s="6">
        <v>0.5</v>
      </c>
      <c r="M132" s="6"/>
      <c r="N132" s="6">
        <v>0.5</v>
      </c>
      <c r="O132" s="9">
        <v>0.5</v>
      </c>
      <c r="P132" s="9">
        <f t="shared" si="15"/>
        <v>6585.5999999999995</v>
      </c>
      <c r="Q132" s="9">
        <v>1.1000000000000001</v>
      </c>
      <c r="R132" s="9">
        <f t="shared" si="16"/>
        <v>3622.08</v>
      </c>
      <c r="S132" s="9">
        <v>0.75</v>
      </c>
      <c r="T132" s="9">
        <f t="shared" si="17"/>
        <v>2469.6</v>
      </c>
      <c r="U132" s="9">
        <v>4.34</v>
      </c>
      <c r="V132" s="9">
        <f t="shared" si="18"/>
        <v>14290.752</v>
      </c>
      <c r="W132" s="9"/>
      <c r="X132" s="9">
        <f t="shared" si="19"/>
        <v>0</v>
      </c>
      <c r="Y132" s="9"/>
      <c r="Z132" s="9">
        <f t="shared" si="20"/>
        <v>0</v>
      </c>
      <c r="AA132" s="5"/>
      <c r="AB132" s="6">
        <f t="shared" si="21"/>
        <v>0</v>
      </c>
      <c r="AC132" s="13">
        <v>5.3133527696793005E-2</v>
      </c>
      <c r="AD132" s="7">
        <f t="shared" si="22"/>
        <v>174.95808</v>
      </c>
      <c r="AE132" s="13">
        <v>0</v>
      </c>
      <c r="AF132" s="7">
        <f t="shared" si="23"/>
        <v>0</v>
      </c>
      <c r="AG132" s="13">
        <v>5.5014810495626829E-2</v>
      </c>
      <c r="AH132" s="7">
        <f t="shared" si="24"/>
        <v>181.15276800000001</v>
      </c>
      <c r="AI132" s="13">
        <v>0.24196093294460644</v>
      </c>
      <c r="AJ132" s="7">
        <f t="shared" si="25"/>
        <v>796.72896000000003</v>
      </c>
      <c r="AK132" s="7">
        <f>AB132+Z132+X132+V132+T132+R132+P132+J132+G132+E132</f>
        <v>43958.879999999997</v>
      </c>
      <c r="AL132" s="35">
        <v>13.35</v>
      </c>
      <c r="AM132" s="6">
        <v>274.39999999999998</v>
      </c>
      <c r="AN132" s="11"/>
      <c r="AO132" s="11"/>
      <c r="AP132" s="30">
        <f t="shared" si="26"/>
        <v>43958.879999999997</v>
      </c>
      <c r="AQ132" s="30">
        <f t="shared" si="27"/>
        <v>0</v>
      </c>
      <c r="AR132" s="11"/>
    </row>
    <row r="133" spans="1:44" ht="31.5" customHeight="1" x14ac:dyDescent="0.2">
      <c r="A133" s="5">
        <v>129</v>
      </c>
      <c r="B133" s="14" t="s">
        <v>34</v>
      </c>
      <c r="C133" s="15">
        <v>2</v>
      </c>
      <c r="D133" s="9">
        <v>5</v>
      </c>
      <c r="E133" s="9">
        <f>D133*AM133*12</f>
        <v>16146</v>
      </c>
      <c r="F133" s="10"/>
      <c r="G133" s="10">
        <f>F133*AM133*12</f>
        <v>0</v>
      </c>
      <c r="H133" s="9">
        <v>0.08</v>
      </c>
      <c r="I133" s="9">
        <v>0.08</v>
      </c>
      <c r="J133" s="9">
        <f t="shared" si="14"/>
        <v>516.67200000000003</v>
      </c>
      <c r="K133" s="6">
        <v>0.6</v>
      </c>
      <c r="L133" s="6">
        <v>0.6</v>
      </c>
      <c r="M133" s="6"/>
      <c r="N133" s="6">
        <v>0.5</v>
      </c>
      <c r="O133" s="9">
        <v>0.5</v>
      </c>
      <c r="P133" s="9">
        <f t="shared" si="15"/>
        <v>7104.2400000000016</v>
      </c>
      <c r="Q133" s="9">
        <v>1.1000000000000001</v>
      </c>
      <c r="R133" s="9">
        <f t="shared" si="16"/>
        <v>3552.1200000000008</v>
      </c>
      <c r="S133" s="9">
        <v>0.7</v>
      </c>
      <c r="T133" s="9">
        <f t="shared" si="17"/>
        <v>2260.44</v>
      </c>
      <c r="U133" s="9">
        <v>5.5</v>
      </c>
      <c r="V133" s="9">
        <f t="shared" si="18"/>
        <v>17760.600000000002</v>
      </c>
      <c r="W133" s="9"/>
      <c r="X133" s="9">
        <f t="shared" si="19"/>
        <v>0</v>
      </c>
      <c r="Y133" s="9"/>
      <c r="Z133" s="9">
        <f t="shared" si="20"/>
        <v>0</v>
      </c>
      <c r="AA133" s="5"/>
      <c r="AB133" s="6">
        <f t="shared" si="21"/>
        <v>0</v>
      </c>
      <c r="AC133" s="13">
        <v>5.4677071720549975E-2</v>
      </c>
      <c r="AD133" s="7">
        <f t="shared" si="22"/>
        <v>176.56319999999999</v>
      </c>
      <c r="AE133" s="13">
        <v>0</v>
      </c>
      <c r="AF133" s="7">
        <f t="shared" si="23"/>
        <v>0</v>
      </c>
      <c r="AG133" s="13">
        <v>5.6613006317354136E-2</v>
      </c>
      <c r="AH133" s="7">
        <f t="shared" si="24"/>
        <v>182.81471999999999</v>
      </c>
      <c r="AI133" s="13">
        <v>0.24898996655518396</v>
      </c>
      <c r="AJ133" s="7">
        <f t="shared" si="25"/>
        <v>804.03840000000014</v>
      </c>
      <c r="AK133" s="7">
        <f>AB133+Z133+X133+V133+T133+R133+P133+J133+G133+E133</f>
        <v>47340.072</v>
      </c>
      <c r="AL133" s="35">
        <v>14.659999999999998</v>
      </c>
      <c r="AM133" s="6">
        <v>269.10000000000002</v>
      </c>
      <c r="AN133" s="11"/>
      <c r="AO133" s="11"/>
      <c r="AP133" s="30">
        <f t="shared" si="26"/>
        <v>47340.072</v>
      </c>
      <c r="AQ133" s="30">
        <f t="shared" si="27"/>
        <v>0</v>
      </c>
      <c r="AR133" s="11"/>
    </row>
    <row r="134" spans="1:44" ht="31.5" customHeight="1" x14ac:dyDescent="0.2">
      <c r="A134" s="5">
        <v>130</v>
      </c>
      <c r="B134" s="14" t="s">
        <v>34</v>
      </c>
      <c r="C134" s="15">
        <v>6</v>
      </c>
      <c r="D134" s="9">
        <v>5</v>
      </c>
      <c r="E134" s="9">
        <f>D134*AM134*12</f>
        <v>8196</v>
      </c>
      <c r="F134" s="10"/>
      <c r="G134" s="10">
        <f>F134*AM134*12</f>
        <v>0</v>
      </c>
      <c r="H134" s="9">
        <v>0.08</v>
      </c>
      <c r="I134" s="9">
        <v>0.08</v>
      </c>
      <c r="J134" s="9">
        <f t="shared" ref="J134:J158" si="28">(H134+I134)*AM134*12</f>
        <v>262.27199999999999</v>
      </c>
      <c r="K134" s="6">
        <v>0.7</v>
      </c>
      <c r="L134" s="6">
        <v>0.7</v>
      </c>
      <c r="M134" s="6"/>
      <c r="N134" s="6">
        <v>0.7</v>
      </c>
      <c r="O134" s="9">
        <v>0.5</v>
      </c>
      <c r="P134" s="9">
        <f t="shared" ref="P134:P158" si="29">(K134+L134+M134+N134+O134)*AM134*12</f>
        <v>4261.9199999999992</v>
      </c>
      <c r="Q134" s="9">
        <v>1.1000000000000001</v>
      </c>
      <c r="R134" s="9">
        <f t="shared" ref="R134:R158" si="30">Q134*AM134*12</f>
        <v>1803.1200000000003</v>
      </c>
      <c r="S134" s="9">
        <v>0.6</v>
      </c>
      <c r="T134" s="9">
        <f t="shared" ref="T134:T158" si="31">S134*AM134*12</f>
        <v>983.52</v>
      </c>
      <c r="U134" s="9">
        <v>2.54</v>
      </c>
      <c r="V134" s="9">
        <f t="shared" ref="V134:V158" si="32">U134*AM134*12</f>
        <v>4163.5680000000002</v>
      </c>
      <c r="W134" s="9"/>
      <c r="X134" s="9">
        <f t="shared" ref="X134:X158" si="33">W134*AM134*12</f>
        <v>0</v>
      </c>
      <c r="Y134" s="9"/>
      <c r="Z134" s="9">
        <f t="shared" ref="Z134:Z158" si="34">Y134*AM134*12</f>
        <v>0</v>
      </c>
      <c r="AA134" s="7"/>
      <c r="AB134" s="6">
        <f t="shared" ref="AB134:AB158" si="35">AA134*AM134*12</f>
        <v>0</v>
      </c>
      <c r="AC134" s="13">
        <v>0.10869224011713031</v>
      </c>
      <c r="AD134" s="7">
        <f t="shared" ref="AD134:AD158" si="36">AC134*AM134*12</f>
        <v>178.16831999999999</v>
      </c>
      <c r="AE134" s="13">
        <v>0</v>
      </c>
      <c r="AF134" s="7">
        <f t="shared" ref="AF134:AF158" si="37">AE134*AM134*12</f>
        <v>0</v>
      </c>
      <c r="AG134" s="13">
        <v>0.11254067349926795</v>
      </c>
      <c r="AH134" s="7">
        <f t="shared" ref="AH134:AH158" si="38">AG134*AM134*12</f>
        <v>184.47667200000001</v>
      </c>
      <c r="AI134" s="13">
        <v>0.49496573938506588</v>
      </c>
      <c r="AJ134" s="7">
        <f t="shared" ref="AJ134:AJ158" si="39">AI134*AM134*12</f>
        <v>811.34783999999991</v>
      </c>
      <c r="AK134" s="7">
        <f>AB134+Z134+X134+V134+T134+R134+P134+J134+G134+E134</f>
        <v>19670.400000000001</v>
      </c>
      <c r="AL134" s="35">
        <v>12</v>
      </c>
      <c r="AM134" s="6">
        <v>136.6</v>
      </c>
      <c r="AN134" s="11"/>
      <c r="AO134" s="11"/>
      <c r="AP134" s="30">
        <f t="shared" ref="AP134:AP158" si="40">AL134*AM134*12</f>
        <v>19670.399999999998</v>
      </c>
      <c r="AQ134" s="30">
        <f t="shared" ref="AQ134:AQ197" si="41">AK134-AP134</f>
        <v>0</v>
      </c>
      <c r="AR134" s="11"/>
    </row>
    <row r="135" spans="1:44" ht="31.5" customHeight="1" x14ac:dyDescent="0.2">
      <c r="A135" s="5">
        <v>131</v>
      </c>
      <c r="B135" s="14" t="s">
        <v>31</v>
      </c>
      <c r="C135" s="17">
        <v>24</v>
      </c>
      <c r="D135" s="9">
        <v>5</v>
      </c>
      <c r="E135" s="9">
        <f>D135*AM135*12</f>
        <v>37584</v>
      </c>
      <c r="F135" s="10"/>
      <c r="G135" s="10">
        <f>F135*AM135*12</f>
        <v>0</v>
      </c>
      <c r="H135" s="9">
        <v>0.1</v>
      </c>
      <c r="I135" s="9">
        <v>0.1</v>
      </c>
      <c r="J135" s="9">
        <f t="shared" si="28"/>
        <v>1503.3600000000001</v>
      </c>
      <c r="K135" s="6">
        <v>0.5</v>
      </c>
      <c r="L135" s="9">
        <v>0.5</v>
      </c>
      <c r="M135" s="9"/>
      <c r="N135" s="9">
        <v>1.22</v>
      </c>
      <c r="O135" s="9">
        <v>0.36</v>
      </c>
      <c r="P135" s="9">
        <f t="shared" si="29"/>
        <v>19393.343999999997</v>
      </c>
      <c r="Q135" s="9">
        <v>1.78</v>
      </c>
      <c r="R135" s="9">
        <f t="shared" si="30"/>
        <v>13379.903999999999</v>
      </c>
      <c r="S135" s="9">
        <v>0.4</v>
      </c>
      <c r="T135" s="9">
        <f t="shared" si="31"/>
        <v>3006.7200000000003</v>
      </c>
      <c r="U135" s="9">
        <v>5.1099999999999994</v>
      </c>
      <c r="V135" s="9">
        <f t="shared" si="32"/>
        <v>38410.847999999998</v>
      </c>
      <c r="W135" s="9"/>
      <c r="X135" s="9">
        <f t="shared" si="33"/>
        <v>0</v>
      </c>
      <c r="Y135" s="9"/>
      <c r="Z135" s="9">
        <f t="shared" si="34"/>
        <v>0</v>
      </c>
      <c r="AA135" s="6"/>
      <c r="AB135" s="6">
        <f t="shared" si="35"/>
        <v>0</v>
      </c>
      <c r="AC135" s="13">
        <v>5.0181353767560666E-2</v>
      </c>
      <c r="AD135" s="7">
        <f t="shared" si="36"/>
        <v>377.20319999999998</v>
      </c>
      <c r="AE135" s="13">
        <v>0</v>
      </c>
      <c r="AF135" s="7">
        <f t="shared" si="37"/>
        <v>0</v>
      </c>
      <c r="AG135" s="13">
        <v>5.1958109833971908E-2</v>
      </c>
      <c r="AH135" s="7">
        <f t="shared" si="38"/>
        <v>390.55871999999999</v>
      </c>
      <c r="AI135" s="13">
        <v>2.2205068965517243</v>
      </c>
      <c r="AJ135" s="7">
        <f t="shared" si="39"/>
        <v>16691.106240000001</v>
      </c>
      <c r="AK135" s="7">
        <f>AB135+Z135+X135+V135+T135+R135+P135+J135+G135+E135</f>
        <v>113278.17599999999</v>
      </c>
      <c r="AL135" s="35">
        <v>15.069999999999999</v>
      </c>
      <c r="AM135" s="6">
        <v>626.4</v>
      </c>
      <c r="AP135" s="30">
        <f t="shared" si="40"/>
        <v>113278.17599999998</v>
      </c>
      <c r="AQ135" s="30">
        <f t="shared" si="41"/>
        <v>0</v>
      </c>
    </row>
    <row r="136" spans="1:44" ht="31.5" customHeight="1" x14ac:dyDescent="0.2">
      <c r="A136" s="5">
        <v>132</v>
      </c>
      <c r="B136" s="14" t="s">
        <v>120</v>
      </c>
      <c r="C136" s="17" t="s">
        <v>121</v>
      </c>
      <c r="D136" s="9">
        <v>5</v>
      </c>
      <c r="E136" s="9">
        <f>D136*AM136*12</f>
        <v>9996</v>
      </c>
      <c r="F136" s="6"/>
      <c r="G136" s="10">
        <f>F136*AM136*12</f>
        <v>0</v>
      </c>
      <c r="H136" s="6">
        <v>0.08</v>
      </c>
      <c r="I136" s="6">
        <v>0.08</v>
      </c>
      <c r="J136" s="9">
        <f t="shared" si="28"/>
        <v>319.87199999999996</v>
      </c>
      <c r="K136" s="6">
        <v>0.7</v>
      </c>
      <c r="L136" s="6"/>
      <c r="M136" s="6"/>
      <c r="N136" s="6"/>
      <c r="O136" s="6">
        <v>0.36</v>
      </c>
      <c r="P136" s="9">
        <f t="shared" si="29"/>
        <v>2119.152</v>
      </c>
      <c r="Q136" s="6">
        <v>1.4</v>
      </c>
      <c r="R136" s="9">
        <f t="shared" si="30"/>
        <v>2798.8799999999997</v>
      </c>
      <c r="S136" s="6">
        <v>0.68</v>
      </c>
      <c r="T136" s="9">
        <f t="shared" si="31"/>
        <v>1359.4560000000001</v>
      </c>
      <c r="U136" s="6">
        <v>2.83</v>
      </c>
      <c r="V136" s="9">
        <f t="shared" si="32"/>
        <v>5657.7359999999999</v>
      </c>
      <c r="W136" s="9"/>
      <c r="X136" s="9">
        <f t="shared" si="33"/>
        <v>0</v>
      </c>
      <c r="Y136" s="9"/>
      <c r="Z136" s="9">
        <f t="shared" si="34"/>
        <v>0</v>
      </c>
      <c r="AA136" s="6"/>
      <c r="AB136" s="6">
        <f t="shared" si="35"/>
        <v>0</v>
      </c>
      <c r="AC136" s="13"/>
      <c r="AD136" s="7">
        <f t="shared" si="36"/>
        <v>0</v>
      </c>
      <c r="AE136" s="13">
        <v>0</v>
      </c>
      <c r="AF136" s="7">
        <f t="shared" si="37"/>
        <v>0</v>
      </c>
      <c r="AG136" s="13"/>
      <c r="AH136" s="7">
        <f t="shared" si="38"/>
        <v>0</v>
      </c>
      <c r="AI136" s="13"/>
      <c r="AJ136" s="7">
        <f t="shared" si="39"/>
        <v>0</v>
      </c>
      <c r="AK136" s="7">
        <f>AB136+Z136+X136+V136+T136+R136+P136+J136+G136+E136</f>
        <v>22251.095999999998</v>
      </c>
      <c r="AL136" s="35">
        <v>11.13</v>
      </c>
      <c r="AM136" s="6">
        <v>166.6</v>
      </c>
      <c r="AP136" s="30">
        <f t="shared" si="40"/>
        <v>22251.096000000001</v>
      </c>
      <c r="AQ136" s="30">
        <f t="shared" si="41"/>
        <v>0</v>
      </c>
    </row>
    <row r="137" spans="1:44" ht="31.5" customHeight="1" x14ac:dyDescent="0.2">
      <c r="A137" s="5">
        <v>133</v>
      </c>
      <c r="B137" s="14" t="s">
        <v>98</v>
      </c>
      <c r="C137" s="15">
        <v>18</v>
      </c>
      <c r="D137" s="9">
        <v>5</v>
      </c>
      <c r="E137" s="9">
        <f>D137*AM137*12</f>
        <v>5160</v>
      </c>
      <c r="F137" s="10">
        <v>1</v>
      </c>
      <c r="G137" s="10">
        <f>F137*AM137*12</f>
        <v>1032</v>
      </c>
      <c r="H137" s="9">
        <v>0.08</v>
      </c>
      <c r="I137" s="9">
        <v>0.08</v>
      </c>
      <c r="J137" s="9">
        <f t="shared" si="28"/>
        <v>165.12</v>
      </c>
      <c r="K137" s="6">
        <v>0.41</v>
      </c>
      <c r="L137" s="6">
        <v>0.41</v>
      </c>
      <c r="M137" s="9">
        <v>0.41</v>
      </c>
      <c r="N137" s="9">
        <v>0.41</v>
      </c>
      <c r="O137" s="9">
        <v>0.36</v>
      </c>
      <c r="P137" s="9">
        <f t="shared" si="29"/>
        <v>2064</v>
      </c>
      <c r="Q137" s="9">
        <v>0.54</v>
      </c>
      <c r="R137" s="9">
        <f t="shared" si="30"/>
        <v>557.28000000000009</v>
      </c>
      <c r="S137" s="9">
        <v>0.4</v>
      </c>
      <c r="T137" s="9">
        <f t="shared" si="31"/>
        <v>412.79999999999995</v>
      </c>
      <c r="U137" s="9">
        <v>2.13</v>
      </c>
      <c r="V137" s="9">
        <f t="shared" si="32"/>
        <v>2198.16</v>
      </c>
      <c r="W137" s="9">
        <v>1.53</v>
      </c>
      <c r="X137" s="9">
        <f t="shared" si="33"/>
        <v>1578.96</v>
      </c>
      <c r="Y137" s="9"/>
      <c r="Z137" s="9">
        <f t="shared" si="34"/>
        <v>0</v>
      </c>
      <c r="AA137" s="6"/>
      <c r="AB137" s="6">
        <f t="shared" si="35"/>
        <v>0</v>
      </c>
      <c r="AC137" s="13">
        <v>0.21332581395348837</v>
      </c>
      <c r="AD137" s="7">
        <f t="shared" si="36"/>
        <v>220.15224000000001</v>
      </c>
      <c r="AE137" s="13">
        <v>1.3992020539813956</v>
      </c>
      <c r="AF137" s="7">
        <f t="shared" si="37"/>
        <v>1443.9765197088004</v>
      </c>
      <c r="AG137" s="13">
        <v>0.44175795348837216</v>
      </c>
      <c r="AH137" s="7">
        <f t="shared" si="38"/>
        <v>455.89420800000005</v>
      </c>
      <c r="AI137" s="13">
        <v>0.94201116279069774</v>
      </c>
      <c r="AJ137" s="7">
        <f t="shared" si="39"/>
        <v>972.15552000000002</v>
      </c>
      <c r="AK137" s="7">
        <f>AB137+Z137+X137+V137+T137+R137+P137+J137+G137+E137</f>
        <v>13168.32</v>
      </c>
      <c r="AL137" s="35">
        <v>12.76</v>
      </c>
      <c r="AM137" s="6">
        <v>86</v>
      </c>
      <c r="AP137" s="30">
        <f t="shared" si="40"/>
        <v>13168.32</v>
      </c>
      <c r="AQ137" s="30">
        <f t="shared" si="41"/>
        <v>0</v>
      </c>
    </row>
    <row r="138" spans="1:44" ht="31.5" customHeight="1" x14ac:dyDescent="0.2">
      <c r="A138" s="5">
        <v>134</v>
      </c>
      <c r="B138" s="14" t="s">
        <v>98</v>
      </c>
      <c r="C138" s="17">
        <v>20</v>
      </c>
      <c r="D138" s="9">
        <v>5</v>
      </c>
      <c r="E138" s="9">
        <f>D138*AM138*12</f>
        <v>27654</v>
      </c>
      <c r="F138" s="10"/>
      <c r="G138" s="10">
        <f>F138*AM138*12</f>
        <v>0</v>
      </c>
      <c r="H138" s="9">
        <v>0.08</v>
      </c>
      <c r="I138" s="9">
        <v>0.08</v>
      </c>
      <c r="J138" s="9">
        <f t="shared" si="28"/>
        <v>884.928</v>
      </c>
      <c r="K138" s="6">
        <v>0.48</v>
      </c>
      <c r="L138" s="9">
        <v>0.5</v>
      </c>
      <c r="M138" s="9">
        <v>0.5</v>
      </c>
      <c r="N138" s="9">
        <v>0.5</v>
      </c>
      <c r="O138" s="9">
        <v>0.5</v>
      </c>
      <c r="P138" s="9">
        <f t="shared" si="29"/>
        <v>13716.383999999998</v>
      </c>
      <c r="Q138" s="9">
        <v>0.5</v>
      </c>
      <c r="R138" s="9">
        <f t="shared" si="30"/>
        <v>2765.3999999999996</v>
      </c>
      <c r="S138" s="9">
        <v>0.4</v>
      </c>
      <c r="T138" s="9">
        <f t="shared" si="31"/>
        <v>2212.3200000000002</v>
      </c>
      <c r="U138" s="9">
        <v>3.33</v>
      </c>
      <c r="V138" s="9">
        <f t="shared" si="32"/>
        <v>18417.563999999998</v>
      </c>
      <c r="W138" s="9">
        <v>1.68</v>
      </c>
      <c r="X138" s="9">
        <f t="shared" si="33"/>
        <v>9291.7439999999988</v>
      </c>
      <c r="Y138" s="9"/>
      <c r="Z138" s="9">
        <f t="shared" si="34"/>
        <v>0</v>
      </c>
      <c r="AA138" s="6"/>
      <c r="AB138" s="6">
        <f t="shared" si="35"/>
        <v>0</v>
      </c>
      <c r="AC138" s="13">
        <v>8.0682595669344964E-2</v>
      </c>
      <c r="AD138" s="7">
        <f t="shared" si="36"/>
        <v>446.23930012801316</v>
      </c>
      <c r="AE138" s="13">
        <v>0.52919640379626864</v>
      </c>
      <c r="AF138" s="7">
        <f t="shared" si="37"/>
        <v>2926.8794701164024</v>
      </c>
      <c r="AG138" s="13">
        <v>0.16707860002723685</v>
      </c>
      <c r="AH138" s="7">
        <f t="shared" si="38"/>
        <v>924.07832103064152</v>
      </c>
      <c r="AI138" s="13">
        <v>1.8548172681465342</v>
      </c>
      <c r="AJ138" s="7">
        <f t="shared" si="39"/>
        <v>10258.623346664852</v>
      </c>
      <c r="AK138" s="7">
        <f>AB138+Z138+X138+V138+T138+R138+P138+J138+G138+E138</f>
        <v>74942.34</v>
      </c>
      <c r="AL138" s="35">
        <v>13.55</v>
      </c>
      <c r="AM138" s="6">
        <v>460.9</v>
      </c>
      <c r="AP138" s="30">
        <f t="shared" si="40"/>
        <v>74942.34</v>
      </c>
      <c r="AQ138" s="30">
        <f t="shared" si="41"/>
        <v>0</v>
      </c>
    </row>
    <row r="139" spans="1:44" ht="31.5" customHeight="1" x14ac:dyDescent="0.2">
      <c r="A139" s="5">
        <v>135</v>
      </c>
      <c r="B139" s="14" t="s">
        <v>98</v>
      </c>
      <c r="C139" s="17">
        <v>24</v>
      </c>
      <c r="D139" s="9">
        <v>5</v>
      </c>
      <c r="E139" s="9">
        <f>D139*AM139*12</f>
        <v>18240</v>
      </c>
      <c r="F139" s="10"/>
      <c r="G139" s="10">
        <f>F139*AM139*12</f>
        <v>0</v>
      </c>
      <c r="H139" s="9">
        <v>0.08</v>
      </c>
      <c r="I139" s="9">
        <v>0.08</v>
      </c>
      <c r="J139" s="9">
        <f t="shared" si="28"/>
        <v>583.68000000000006</v>
      </c>
      <c r="K139" s="6">
        <v>0.5</v>
      </c>
      <c r="L139" s="6">
        <v>0.5</v>
      </c>
      <c r="M139" s="6">
        <v>0.5</v>
      </c>
      <c r="N139" s="6">
        <v>0.5</v>
      </c>
      <c r="O139" s="6">
        <v>0.31</v>
      </c>
      <c r="P139" s="9">
        <f t="shared" si="29"/>
        <v>8426.880000000001</v>
      </c>
      <c r="Q139" s="9">
        <v>0.5</v>
      </c>
      <c r="R139" s="9">
        <f t="shared" si="30"/>
        <v>1824</v>
      </c>
      <c r="S139" s="9">
        <v>0.4</v>
      </c>
      <c r="T139" s="9">
        <f t="shared" si="31"/>
        <v>1459.2</v>
      </c>
      <c r="U139" s="9">
        <v>2.59</v>
      </c>
      <c r="V139" s="9">
        <f t="shared" si="32"/>
        <v>9448.32</v>
      </c>
      <c r="W139" s="9">
        <v>1.8</v>
      </c>
      <c r="X139" s="9">
        <f t="shared" si="33"/>
        <v>6566.4000000000005</v>
      </c>
      <c r="Y139" s="9"/>
      <c r="Z139" s="9">
        <f t="shared" si="34"/>
        <v>0</v>
      </c>
      <c r="AA139" s="6"/>
      <c r="AB139" s="6">
        <f t="shared" si="35"/>
        <v>0</v>
      </c>
      <c r="AC139" s="13">
        <v>7.021033242506812E-2</v>
      </c>
      <c r="AD139" s="7">
        <f t="shared" si="36"/>
        <v>256.1272926866485</v>
      </c>
      <c r="AE139" s="13">
        <v>0.46161750957776571</v>
      </c>
      <c r="AF139" s="7">
        <f t="shared" si="37"/>
        <v>1683.9806749396894</v>
      </c>
      <c r="AG139" s="13">
        <v>0.1453924970027248</v>
      </c>
      <c r="AH139" s="7">
        <f t="shared" si="38"/>
        <v>530.3918290659401</v>
      </c>
      <c r="AI139" s="13">
        <v>1.472178310626703</v>
      </c>
      <c r="AJ139" s="7">
        <f t="shared" si="39"/>
        <v>5370.5064771662128</v>
      </c>
      <c r="AK139" s="7">
        <f>AB139+Z139+X139+V139+T139+R139+P139+J139+G139+E139</f>
        <v>46548.480000000003</v>
      </c>
      <c r="AL139" s="35">
        <v>12.76</v>
      </c>
      <c r="AM139" s="6">
        <v>304</v>
      </c>
      <c r="AP139" s="30">
        <f t="shared" si="40"/>
        <v>46548.479999999996</v>
      </c>
      <c r="AQ139" s="30">
        <f t="shared" si="41"/>
        <v>0</v>
      </c>
    </row>
    <row r="140" spans="1:44" ht="31.5" customHeight="1" x14ac:dyDescent="0.2">
      <c r="A140" s="5">
        <v>136</v>
      </c>
      <c r="B140" s="14" t="s">
        <v>36</v>
      </c>
      <c r="C140" s="15">
        <v>14</v>
      </c>
      <c r="D140" s="9">
        <v>5</v>
      </c>
      <c r="E140" s="9">
        <f>D140*AM140*12</f>
        <v>57732</v>
      </c>
      <c r="F140" s="10">
        <v>1</v>
      </c>
      <c r="G140" s="10">
        <f>F140*AM140*12</f>
        <v>11546.400000000001</v>
      </c>
      <c r="H140" s="9">
        <v>0.08</v>
      </c>
      <c r="I140" s="9">
        <v>0.08</v>
      </c>
      <c r="J140" s="9">
        <f t="shared" si="28"/>
        <v>1847.424</v>
      </c>
      <c r="K140" s="6">
        <v>0.5</v>
      </c>
      <c r="L140" s="6">
        <v>0.5</v>
      </c>
      <c r="M140" s="6">
        <v>0.5</v>
      </c>
      <c r="N140" s="6">
        <v>0.5</v>
      </c>
      <c r="O140" s="9">
        <v>0.5</v>
      </c>
      <c r="P140" s="9">
        <f t="shared" si="29"/>
        <v>28866</v>
      </c>
      <c r="Q140" s="9">
        <v>0.54</v>
      </c>
      <c r="R140" s="9">
        <f t="shared" si="30"/>
        <v>6235.0560000000005</v>
      </c>
      <c r="S140" s="9">
        <v>0.5</v>
      </c>
      <c r="T140" s="9">
        <f t="shared" si="31"/>
        <v>5773.2000000000007</v>
      </c>
      <c r="U140" s="9">
        <v>3.07</v>
      </c>
      <c r="V140" s="9">
        <f t="shared" si="32"/>
        <v>35447.448000000004</v>
      </c>
      <c r="W140" s="9">
        <v>1.7</v>
      </c>
      <c r="X140" s="9">
        <f t="shared" si="33"/>
        <v>19628.88</v>
      </c>
      <c r="Y140" s="9"/>
      <c r="Z140" s="9">
        <f t="shared" si="34"/>
        <v>0</v>
      </c>
      <c r="AA140" s="5"/>
      <c r="AB140" s="6">
        <f t="shared" si="35"/>
        <v>0</v>
      </c>
      <c r="AC140" s="13">
        <v>5.2397703180212009E-2</v>
      </c>
      <c r="AD140" s="7">
        <f t="shared" si="36"/>
        <v>605.00483999999994</v>
      </c>
      <c r="AE140" s="13">
        <v>0.32208361717314488</v>
      </c>
      <c r="AF140" s="7">
        <f t="shared" si="37"/>
        <v>3718.9062773280002</v>
      </c>
      <c r="AG140" s="13">
        <v>0.10850586572438163</v>
      </c>
      <c r="AH140" s="7">
        <f t="shared" si="38"/>
        <v>1252.852128</v>
      </c>
      <c r="AI140" s="13">
        <v>1.556984660153814</v>
      </c>
      <c r="AJ140" s="7">
        <f t="shared" si="39"/>
        <v>17977.56768</v>
      </c>
      <c r="AK140" s="7">
        <f>AB140+Z140+X140+V140+T140+R140+P140+J140+G140+E140</f>
        <v>167076.408</v>
      </c>
      <c r="AL140" s="35">
        <v>14.469999999999999</v>
      </c>
      <c r="AM140" s="6">
        <v>962.2</v>
      </c>
      <c r="AN140" s="11"/>
      <c r="AO140" s="11"/>
      <c r="AP140" s="30">
        <f t="shared" si="40"/>
        <v>167076.408</v>
      </c>
      <c r="AQ140" s="30">
        <f t="shared" si="41"/>
        <v>0</v>
      </c>
      <c r="AR140" s="11"/>
    </row>
    <row r="141" spans="1:44" ht="31.5" customHeight="1" x14ac:dyDescent="0.2">
      <c r="A141" s="5">
        <v>137</v>
      </c>
      <c r="B141" s="23" t="s">
        <v>36</v>
      </c>
      <c r="C141" s="17" t="s">
        <v>93</v>
      </c>
      <c r="D141" s="9">
        <v>5</v>
      </c>
      <c r="E141" s="9">
        <f>D141*AM141*12</f>
        <v>122142</v>
      </c>
      <c r="F141" s="9">
        <v>1.06</v>
      </c>
      <c r="G141" s="10">
        <f>F141*AM141*12</f>
        <v>25894.103999999999</v>
      </c>
      <c r="H141" s="9">
        <v>0.08</v>
      </c>
      <c r="I141" s="9">
        <v>0.08</v>
      </c>
      <c r="J141" s="9">
        <f t="shared" si="28"/>
        <v>3908.5439999999999</v>
      </c>
      <c r="K141" s="9">
        <v>0.4</v>
      </c>
      <c r="L141" s="9">
        <v>0.4</v>
      </c>
      <c r="M141" s="9">
        <v>0.4</v>
      </c>
      <c r="N141" s="9">
        <v>0.4</v>
      </c>
      <c r="O141" s="9">
        <v>0.4</v>
      </c>
      <c r="P141" s="9">
        <f t="shared" si="29"/>
        <v>48856.800000000003</v>
      </c>
      <c r="Q141" s="9">
        <v>0.5</v>
      </c>
      <c r="R141" s="9">
        <f t="shared" si="30"/>
        <v>12214.2</v>
      </c>
      <c r="S141" s="9">
        <v>0.4</v>
      </c>
      <c r="T141" s="9">
        <f t="shared" si="31"/>
        <v>9771.36</v>
      </c>
      <c r="U141" s="9">
        <v>2.8099999999999996</v>
      </c>
      <c r="V141" s="9">
        <f t="shared" si="32"/>
        <v>68643.803999999989</v>
      </c>
      <c r="W141" s="9">
        <v>1.7</v>
      </c>
      <c r="X141" s="9">
        <f t="shared" si="33"/>
        <v>41528.28</v>
      </c>
      <c r="Y141" s="9"/>
      <c r="Z141" s="9">
        <f t="shared" si="34"/>
        <v>0</v>
      </c>
      <c r="AA141" s="6"/>
      <c r="AB141" s="6">
        <f t="shared" si="35"/>
        <v>0</v>
      </c>
      <c r="AC141" s="13">
        <v>4.9194105221791025E-2</v>
      </c>
      <c r="AD141" s="7">
        <f t="shared" si="36"/>
        <v>1201.7332799999999</v>
      </c>
      <c r="AE141" s="13">
        <v>0.32344043325283689</v>
      </c>
      <c r="AF141" s="7">
        <f t="shared" si="37"/>
        <v>7901.1322796736004</v>
      </c>
      <c r="AG141" s="13">
        <v>0.10187181215306775</v>
      </c>
      <c r="AH141" s="7">
        <f t="shared" si="38"/>
        <v>2488.565376</v>
      </c>
      <c r="AI141" s="13">
        <v>1.1072596944539963</v>
      </c>
      <c r="AJ141" s="7">
        <f t="shared" si="39"/>
        <v>27048.582720000002</v>
      </c>
      <c r="AK141" s="7">
        <f>AB141+Z141+X141+V141+T141+R141+P141+J141+G141+E141</f>
        <v>332959.092</v>
      </c>
      <c r="AL141" s="35">
        <v>13.630000000000003</v>
      </c>
      <c r="AM141" s="6">
        <v>2035.7</v>
      </c>
      <c r="AN141" s="4"/>
      <c r="AO141" s="4"/>
      <c r="AP141" s="30">
        <f t="shared" si="40"/>
        <v>332959.09200000006</v>
      </c>
      <c r="AQ141" s="30">
        <f t="shared" si="41"/>
        <v>0</v>
      </c>
      <c r="AR141" s="4"/>
    </row>
    <row r="142" spans="1:44" ht="31.5" customHeight="1" x14ac:dyDescent="0.2">
      <c r="A142" s="5">
        <v>138</v>
      </c>
      <c r="B142" s="16" t="s">
        <v>89</v>
      </c>
      <c r="C142" s="15">
        <v>38</v>
      </c>
      <c r="D142" s="9">
        <v>5</v>
      </c>
      <c r="E142" s="9">
        <f>D142*AM142*12</f>
        <v>160848</v>
      </c>
      <c r="F142" s="10">
        <v>1.01</v>
      </c>
      <c r="G142" s="10">
        <f>F142*AM142*12</f>
        <v>32491.296000000002</v>
      </c>
      <c r="H142" s="9">
        <v>0.08</v>
      </c>
      <c r="I142" s="9">
        <v>0.08</v>
      </c>
      <c r="J142" s="9">
        <f t="shared" si="28"/>
        <v>5147.1360000000004</v>
      </c>
      <c r="K142" s="6">
        <v>0.5</v>
      </c>
      <c r="L142" s="9">
        <v>0.5</v>
      </c>
      <c r="M142" s="9">
        <v>0.5</v>
      </c>
      <c r="N142" s="9">
        <v>0.5</v>
      </c>
      <c r="O142" s="9">
        <v>0.45</v>
      </c>
      <c r="P142" s="9">
        <f t="shared" si="29"/>
        <v>78815.520000000019</v>
      </c>
      <c r="Q142" s="9">
        <v>0.54</v>
      </c>
      <c r="R142" s="9">
        <f t="shared" si="30"/>
        <v>17371.584000000003</v>
      </c>
      <c r="S142" s="9">
        <v>0.3</v>
      </c>
      <c r="T142" s="9">
        <f t="shared" si="31"/>
        <v>9650.880000000001</v>
      </c>
      <c r="U142" s="9">
        <v>3.5700000000000003</v>
      </c>
      <c r="V142" s="9">
        <f t="shared" si="32"/>
        <v>114845.47200000002</v>
      </c>
      <c r="W142" s="9">
        <v>1.97</v>
      </c>
      <c r="X142" s="9">
        <f t="shared" si="33"/>
        <v>63374.112000000008</v>
      </c>
      <c r="Y142" s="9"/>
      <c r="Z142" s="9">
        <f t="shared" si="34"/>
        <v>0</v>
      </c>
      <c r="AA142" s="6"/>
      <c r="AB142" s="6">
        <f t="shared" si="35"/>
        <v>0</v>
      </c>
      <c r="AC142" s="13">
        <v>7.0184333034914947E-2</v>
      </c>
      <c r="AD142" s="7">
        <f t="shared" si="36"/>
        <v>2257.8019199999999</v>
      </c>
      <c r="AE142" s="13">
        <v>0.4603383956204119</v>
      </c>
      <c r="AF142" s="7">
        <f t="shared" si="37"/>
        <v>14808.902051750403</v>
      </c>
      <c r="AG142" s="13">
        <v>0.14533865711727845</v>
      </c>
      <c r="AH142" s="7">
        <f t="shared" si="38"/>
        <v>4675.4864640000005</v>
      </c>
      <c r="AI142" s="13">
        <v>0.9555558639212175</v>
      </c>
      <c r="AJ142" s="7">
        <f t="shared" si="39"/>
        <v>30739.849920000001</v>
      </c>
      <c r="AK142" s="7">
        <f>AB142+Z142+X142+V142+T142+R142+P142+J142+G142+E142</f>
        <v>482544.00000000012</v>
      </c>
      <c r="AL142" s="35">
        <v>15.000000000000002</v>
      </c>
      <c r="AM142" s="6">
        <v>2680.8</v>
      </c>
      <c r="AP142" s="30">
        <f t="shared" si="40"/>
        <v>482544.00000000012</v>
      </c>
      <c r="AQ142" s="30">
        <f t="shared" si="41"/>
        <v>0</v>
      </c>
    </row>
    <row r="143" spans="1:44" ht="31.5" customHeight="1" x14ac:dyDescent="0.2">
      <c r="A143" s="5">
        <v>139</v>
      </c>
      <c r="B143" s="16" t="s">
        <v>89</v>
      </c>
      <c r="C143" s="15">
        <v>11</v>
      </c>
      <c r="D143" s="9">
        <v>5</v>
      </c>
      <c r="E143" s="9">
        <f>D143*AM143*12</f>
        <v>194526</v>
      </c>
      <c r="F143" s="10">
        <v>1.04</v>
      </c>
      <c r="G143" s="10">
        <f>F143*AM143*12</f>
        <v>40461.408000000003</v>
      </c>
      <c r="H143" s="9">
        <v>0.08</v>
      </c>
      <c r="I143" s="9">
        <v>0.08</v>
      </c>
      <c r="J143" s="9">
        <f t="shared" si="28"/>
        <v>6224.8320000000003</v>
      </c>
      <c r="K143" s="6">
        <v>0.4</v>
      </c>
      <c r="L143" s="9">
        <v>0.4</v>
      </c>
      <c r="M143" s="9">
        <v>0.48</v>
      </c>
      <c r="N143" s="9">
        <v>0.5</v>
      </c>
      <c r="O143" s="9">
        <v>0.36</v>
      </c>
      <c r="P143" s="9">
        <f t="shared" si="29"/>
        <v>83257.127999999997</v>
      </c>
      <c r="Q143" s="9">
        <v>0.5</v>
      </c>
      <c r="R143" s="9">
        <f t="shared" si="30"/>
        <v>19452.599999999999</v>
      </c>
      <c r="S143" s="9">
        <v>0.4</v>
      </c>
      <c r="T143" s="9">
        <f t="shared" si="31"/>
        <v>15562.080000000002</v>
      </c>
      <c r="U143" s="9">
        <v>2.64</v>
      </c>
      <c r="V143" s="9">
        <f t="shared" si="32"/>
        <v>102709.728</v>
      </c>
      <c r="W143" s="9">
        <v>1.69</v>
      </c>
      <c r="X143" s="9">
        <f t="shared" si="33"/>
        <v>65749.788</v>
      </c>
      <c r="Y143" s="9">
        <v>0.17</v>
      </c>
      <c r="Z143" s="9">
        <f t="shared" si="34"/>
        <v>6613.884</v>
      </c>
      <c r="AA143" s="6"/>
      <c r="AB143" s="6">
        <f t="shared" si="35"/>
        <v>0</v>
      </c>
      <c r="AC143" s="13">
        <v>5.7480318312205049E-2</v>
      </c>
      <c r="AD143" s="7">
        <f t="shared" si="36"/>
        <v>2236.2832799999996</v>
      </c>
      <c r="AE143" s="13">
        <v>0.3524183771777552</v>
      </c>
      <c r="AF143" s="7">
        <f t="shared" si="37"/>
        <v>13710.907447776</v>
      </c>
      <c r="AG143" s="13">
        <v>0.11903101323216435</v>
      </c>
      <c r="AH143" s="7">
        <f t="shared" si="38"/>
        <v>4630.9253760000001</v>
      </c>
      <c r="AI143" s="13">
        <v>0.93694871842324412</v>
      </c>
      <c r="AJ143" s="7">
        <f t="shared" si="39"/>
        <v>36452.177279999996</v>
      </c>
      <c r="AK143" s="7">
        <f>AB143+Z143+X143+V143+T143+R143+P143+J143+G143+E143</f>
        <v>534557.44800000009</v>
      </c>
      <c r="AL143" s="35">
        <v>13.74</v>
      </c>
      <c r="AM143" s="6">
        <v>3242.1</v>
      </c>
      <c r="AP143" s="30">
        <f t="shared" si="40"/>
        <v>534557.44799999997</v>
      </c>
      <c r="AQ143" s="30">
        <f t="shared" si="41"/>
        <v>0</v>
      </c>
    </row>
    <row r="144" spans="1:44" ht="31.5" customHeight="1" x14ac:dyDescent="0.2">
      <c r="A144" s="5">
        <v>140</v>
      </c>
      <c r="B144" s="16" t="s">
        <v>89</v>
      </c>
      <c r="C144" s="15">
        <v>12</v>
      </c>
      <c r="D144" s="9">
        <v>5</v>
      </c>
      <c r="E144" s="9">
        <f>D144*AM144*12</f>
        <v>213222</v>
      </c>
      <c r="F144" s="10">
        <v>1.04</v>
      </c>
      <c r="G144" s="10">
        <f>F144*AM144*12</f>
        <v>44350.175999999999</v>
      </c>
      <c r="H144" s="9">
        <v>0.08</v>
      </c>
      <c r="I144" s="9">
        <v>0.08</v>
      </c>
      <c r="J144" s="9">
        <f t="shared" si="28"/>
        <v>6823.1039999999994</v>
      </c>
      <c r="K144" s="6">
        <v>0.4</v>
      </c>
      <c r="L144" s="9">
        <v>0.4</v>
      </c>
      <c r="M144" s="9">
        <v>0.4</v>
      </c>
      <c r="N144" s="9">
        <v>0.4</v>
      </c>
      <c r="O144" s="9">
        <v>0.4</v>
      </c>
      <c r="P144" s="9">
        <f t="shared" si="29"/>
        <v>85288.799999999988</v>
      </c>
      <c r="Q144" s="9">
        <v>0.5</v>
      </c>
      <c r="R144" s="9">
        <f t="shared" si="30"/>
        <v>21322.199999999997</v>
      </c>
      <c r="S144" s="9">
        <v>0.4</v>
      </c>
      <c r="T144" s="9">
        <f t="shared" si="31"/>
        <v>17057.760000000002</v>
      </c>
      <c r="U144" s="9">
        <v>2.8499999999999996</v>
      </c>
      <c r="V144" s="9">
        <f t="shared" si="32"/>
        <v>121536.53999999998</v>
      </c>
      <c r="W144" s="9">
        <v>1.69</v>
      </c>
      <c r="X144" s="9">
        <f t="shared" si="33"/>
        <v>72069.035999999993</v>
      </c>
      <c r="Y144" s="9">
        <v>0.15</v>
      </c>
      <c r="Z144" s="9">
        <f t="shared" si="34"/>
        <v>6396.66</v>
      </c>
      <c r="AA144" s="6"/>
      <c r="AB144" s="6">
        <f t="shared" si="35"/>
        <v>0</v>
      </c>
      <c r="AC144" s="13">
        <v>5.3585325154064785E-2</v>
      </c>
      <c r="AD144" s="7">
        <f t="shared" si="36"/>
        <v>2285.1140400000004</v>
      </c>
      <c r="AE144" s="13">
        <v>0.32853773058052177</v>
      </c>
      <c r="AF144" s="7">
        <f t="shared" si="37"/>
        <v>14010.294397968002</v>
      </c>
      <c r="AG144" s="13">
        <v>0.11096520921856097</v>
      </c>
      <c r="AH144" s="7">
        <f t="shared" si="38"/>
        <v>4732.0447680000016</v>
      </c>
      <c r="AI144" s="13">
        <v>0.8555653206517152</v>
      </c>
      <c r="AJ144" s="7">
        <f t="shared" si="39"/>
        <v>36485.069759999998</v>
      </c>
      <c r="AK144" s="7">
        <f>AB144+Z144+X144+V144+T144+R144+P144+J144+G144+E144</f>
        <v>588066.27599999995</v>
      </c>
      <c r="AL144" s="35">
        <v>13.790000000000001</v>
      </c>
      <c r="AM144" s="6">
        <v>3553.7</v>
      </c>
      <c r="AP144" s="30">
        <f t="shared" si="40"/>
        <v>588066.27600000007</v>
      </c>
      <c r="AQ144" s="30">
        <f t="shared" si="41"/>
        <v>0</v>
      </c>
    </row>
    <row r="145" spans="1:138" ht="31.5" customHeight="1" x14ac:dyDescent="0.2">
      <c r="A145" s="5">
        <v>141</v>
      </c>
      <c r="B145" s="16" t="s">
        <v>89</v>
      </c>
      <c r="C145" s="15">
        <v>20</v>
      </c>
      <c r="D145" s="9">
        <v>5</v>
      </c>
      <c r="E145" s="9">
        <f>D145*AM145*12</f>
        <v>162330</v>
      </c>
      <c r="F145" s="10">
        <v>1.04</v>
      </c>
      <c r="G145" s="10">
        <f>F145*AM145*12</f>
        <v>33764.639999999999</v>
      </c>
      <c r="H145" s="9">
        <v>0.08</v>
      </c>
      <c r="I145" s="9">
        <v>0.08</v>
      </c>
      <c r="J145" s="9">
        <f t="shared" si="28"/>
        <v>5194.5599999999995</v>
      </c>
      <c r="K145" s="6">
        <v>0.4</v>
      </c>
      <c r="L145" s="9">
        <v>0.4</v>
      </c>
      <c r="M145" s="9">
        <v>0.5</v>
      </c>
      <c r="N145" s="9">
        <v>0.5</v>
      </c>
      <c r="O145" s="9">
        <v>0.4</v>
      </c>
      <c r="P145" s="9">
        <f t="shared" si="29"/>
        <v>71425.200000000012</v>
      </c>
      <c r="Q145" s="9">
        <v>0.5</v>
      </c>
      <c r="R145" s="9">
        <f t="shared" si="30"/>
        <v>16233</v>
      </c>
      <c r="S145" s="9">
        <v>0.4</v>
      </c>
      <c r="T145" s="9">
        <f t="shared" si="31"/>
        <v>12986.400000000001</v>
      </c>
      <c r="U145" s="9">
        <v>2.64</v>
      </c>
      <c r="V145" s="9">
        <f t="shared" si="32"/>
        <v>85710.24</v>
      </c>
      <c r="W145" s="9">
        <v>1.69</v>
      </c>
      <c r="X145" s="9">
        <f t="shared" si="33"/>
        <v>54867.54</v>
      </c>
      <c r="Y145" s="9"/>
      <c r="Z145" s="9">
        <f t="shared" si="34"/>
        <v>0</v>
      </c>
      <c r="AA145" s="6"/>
      <c r="AB145" s="6">
        <f t="shared" si="35"/>
        <v>0</v>
      </c>
      <c r="AC145" s="13">
        <v>6.908471631861024E-2</v>
      </c>
      <c r="AD145" s="7">
        <f t="shared" si="36"/>
        <v>2242.9044000000004</v>
      </c>
      <c r="AE145" s="13">
        <v>0.45312601967991134</v>
      </c>
      <c r="AF145" s="7">
        <f t="shared" si="37"/>
        <v>14711.189354928003</v>
      </c>
      <c r="AG145" s="13">
        <v>0.14306155608944743</v>
      </c>
      <c r="AH145" s="7">
        <f t="shared" si="38"/>
        <v>4644.6364800000001</v>
      </c>
      <c r="AI145" s="13">
        <v>0.94435551284420627</v>
      </c>
      <c r="AJ145" s="7">
        <f t="shared" si="39"/>
        <v>30659.446080000002</v>
      </c>
      <c r="AK145" s="7">
        <f>AB145+Z145+X145+V145+T145+R145+P145+J145+G145+E145</f>
        <v>442511.58</v>
      </c>
      <c r="AL145" s="35">
        <v>13.63</v>
      </c>
      <c r="AM145" s="6">
        <v>2705.5</v>
      </c>
      <c r="AP145" s="30">
        <f t="shared" si="40"/>
        <v>442511.58000000007</v>
      </c>
      <c r="AQ145" s="30">
        <f t="shared" si="41"/>
        <v>0</v>
      </c>
    </row>
    <row r="146" spans="1:138" ht="31.5" customHeight="1" x14ac:dyDescent="0.2">
      <c r="A146" s="5">
        <v>142</v>
      </c>
      <c r="B146" s="16" t="s">
        <v>89</v>
      </c>
      <c r="C146" s="15">
        <v>44</v>
      </c>
      <c r="D146" s="9">
        <v>5</v>
      </c>
      <c r="E146" s="9">
        <f>D146*AM146*12</f>
        <v>252906</v>
      </c>
      <c r="F146" s="10">
        <v>1.04</v>
      </c>
      <c r="G146" s="10">
        <f>F146*AM146*12</f>
        <v>52604.448000000004</v>
      </c>
      <c r="H146" s="9">
        <v>0.08</v>
      </c>
      <c r="I146" s="9">
        <v>0.08</v>
      </c>
      <c r="J146" s="9">
        <f t="shared" si="28"/>
        <v>8092.9920000000002</v>
      </c>
      <c r="K146" s="6">
        <v>0.4</v>
      </c>
      <c r="L146" s="9">
        <v>0.4</v>
      </c>
      <c r="M146" s="9">
        <v>0.4</v>
      </c>
      <c r="N146" s="9">
        <v>0.4</v>
      </c>
      <c r="O146" s="9">
        <v>0.4</v>
      </c>
      <c r="P146" s="9">
        <f t="shared" si="29"/>
        <v>101162.40000000001</v>
      </c>
      <c r="Q146" s="9">
        <v>0.5</v>
      </c>
      <c r="R146" s="9">
        <f t="shared" si="30"/>
        <v>25290.600000000002</v>
      </c>
      <c r="S146" s="9">
        <v>0.4</v>
      </c>
      <c r="T146" s="9">
        <f t="shared" si="31"/>
        <v>20232.480000000003</v>
      </c>
      <c r="U146" s="9">
        <v>2.8499999999999996</v>
      </c>
      <c r="V146" s="9">
        <f t="shared" si="32"/>
        <v>144156.41999999998</v>
      </c>
      <c r="W146" s="9">
        <v>1.69</v>
      </c>
      <c r="X146" s="9">
        <f t="shared" si="33"/>
        <v>85482.228000000003</v>
      </c>
      <c r="Y146" s="9">
        <v>0.13</v>
      </c>
      <c r="Z146" s="9">
        <f t="shared" si="34"/>
        <v>6575.5560000000005</v>
      </c>
      <c r="AA146" s="6"/>
      <c r="AB146" s="6">
        <f t="shared" si="35"/>
        <v>0</v>
      </c>
      <c r="AC146" s="13">
        <v>7.3893506678370621E-2</v>
      </c>
      <c r="AD146" s="7">
        <f t="shared" si="36"/>
        <v>3737.6222400000001</v>
      </c>
      <c r="AE146" s="13">
        <v>0.48466683147313239</v>
      </c>
      <c r="AF146" s="7">
        <f t="shared" si="37"/>
        <v>24515.029936108804</v>
      </c>
      <c r="AG146" s="13">
        <v>0.1530196635904249</v>
      </c>
      <c r="AH146" s="7">
        <f t="shared" si="38"/>
        <v>7739.918208000001</v>
      </c>
      <c r="AI146" s="13">
        <v>1.0317221987615952</v>
      </c>
      <c r="AJ146" s="7">
        <f t="shared" si="39"/>
        <v>52185.746880000006</v>
      </c>
      <c r="AK146" s="7">
        <f>AB146+Z146+X146+V146+T146+R146+P146+J146+G146+E146</f>
        <v>696503.12400000007</v>
      </c>
      <c r="AL146" s="35">
        <v>13.770000000000001</v>
      </c>
      <c r="AM146" s="6">
        <v>4215.1000000000004</v>
      </c>
      <c r="AP146" s="30">
        <f t="shared" si="40"/>
        <v>696503.12400000007</v>
      </c>
      <c r="AQ146" s="30">
        <f t="shared" si="41"/>
        <v>0</v>
      </c>
    </row>
    <row r="147" spans="1:138" ht="31.5" customHeight="1" x14ac:dyDescent="0.2">
      <c r="A147" s="5">
        <v>143</v>
      </c>
      <c r="B147" s="16" t="s">
        <v>89</v>
      </c>
      <c r="C147" s="15">
        <v>21</v>
      </c>
      <c r="D147" s="9">
        <v>5</v>
      </c>
      <c r="E147" s="9">
        <f>D147*AM147*12</f>
        <v>161988</v>
      </c>
      <c r="F147" s="10">
        <v>1.04</v>
      </c>
      <c r="G147" s="10">
        <f>F147*AM147*12</f>
        <v>33693.504000000001</v>
      </c>
      <c r="H147" s="9">
        <v>0.08</v>
      </c>
      <c r="I147" s="9">
        <v>0.08</v>
      </c>
      <c r="J147" s="9">
        <f t="shared" si="28"/>
        <v>5183.616</v>
      </c>
      <c r="K147" s="6">
        <v>0.4</v>
      </c>
      <c r="L147" s="9">
        <v>0.4</v>
      </c>
      <c r="M147" s="9">
        <v>0.4</v>
      </c>
      <c r="N147" s="9">
        <v>0.4</v>
      </c>
      <c r="O147" s="9">
        <v>0.4</v>
      </c>
      <c r="P147" s="9">
        <f t="shared" si="29"/>
        <v>64795.200000000004</v>
      </c>
      <c r="Q147" s="9">
        <v>0.5</v>
      </c>
      <c r="R147" s="9">
        <f t="shared" si="30"/>
        <v>16198.800000000001</v>
      </c>
      <c r="S147" s="9">
        <v>0.4</v>
      </c>
      <c r="T147" s="9">
        <f t="shared" si="31"/>
        <v>12959.04</v>
      </c>
      <c r="U147" s="9">
        <v>2.87</v>
      </c>
      <c r="V147" s="9">
        <f t="shared" si="32"/>
        <v>92981.112000000008</v>
      </c>
      <c r="W147" s="9">
        <v>1.69</v>
      </c>
      <c r="X147" s="9">
        <f t="shared" si="33"/>
        <v>54751.944000000003</v>
      </c>
      <c r="Y147" s="9">
        <v>0.2</v>
      </c>
      <c r="Z147" s="9">
        <f t="shared" si="34"/>
        <v>6479.52</v>
      </c>
      <c r="AA147" s="6"/>
      <c r="AB147" s="6">
        <f t="shared" si="35"/>
        <v>0</v>
      </c>
      <c r="AC147" s="13">
        <v>7.0252426105637464E-2</v>
      </c>
      <c r="AD147" s="7">
        <f t="shared" si="36"/>
        <v>2276.0100000000007</v>
      </c>
      <c r="AE147" s="13">
        <v>0.4607850174457368</v>
      </c>
      <c r="AF147" s="7">
        <f t="shared" si="37"/>
        <v>14928.328681200004</v>
      </c>
      <c r="AG147" s="13">
        <v>0.14547966516038227</v>
      </c>
      <c r="AH147" s="7">
        <f t="shared" si="38"/>
        <v>4713.1920000000009</v>
      </c>
      <c r="AI147" s="13">
        <v>0.95176410104452192</v>
      </c>
      <c r="AJ147" s="7">
        <f t="shared" si="39"/>
        <v>30834.872640000009</v>
      </c>
      <c r="AK147" s="7">
        <f>AB147+Z147+X147+V147+T147+R147+P147+J147+G147+E147</f>
        <v>449030.73600000003</v>
      </c>
      <c r="AL147" s="35">
        <v>13.860000000000001</v>
      </c>
      <c r="AM147" s="6">
        <v>2699.8</v>
      </c>
      <c r="AP147" s="30">
        <f t="shared" si="40"/>
        <v>449030.73600000003</v>
      </c>
      <c r="AQ147" s="30">
        <f t="shared" si="41"/>
        <v>0</v>
      </c>
    </row>
    <row r="148" spans="1:138" ht="31.5" customHeight="1" x14ac:dyDescent="0.2">
      <c r="A148" s="5">
        <v>144</v>
      </c>
      <c r="B148" s="16" t="s">
        <v>89</v>
      </c>
      <c r="C148" s="15">
        <v>48</v>
      </c>
      <c r="D148" s="9">
        <v>5</v>
      </c>
      <c r="E148" s="9">
        <f>D148*AM148*12</f>
        <v>372678</v>
      </c>
      <c r="F148" s="9">
        <v>1.1000000000000001</v>
      </c>
      <c r="G148" s="10">
        <f>F148*AM148*12</f>
        <v>81989.160000000018</v>
      </c>
      <c r="H148" s="9">
        <v>0.08</v>
      </c>
      <c r="I148" s="9">
        <v>0.08</v>
      </c>
      <c r="J148" s="9">
        <f t="shared" si="28"/>
        <v>11925.696000000002</v>
      </c>
      <c r="K148" s="9">
        <v>0.4</v>
      </c>
      <c r="L148" s="9">
        <v>0.4</v>
      </c>
      <c r="M148" s="9">
        <v>0.4</v>
      </c>
      <c r="N148" s="9">
        <v>0.4</v>
      </c>
      <c r="O148" s="9">
        <v>0.4</v>
      </c>
      <c r="P148" s="9">
        <f t="shared" si="29"/>
        <v>149071.20000000001</v>
      </c>
      <c r="Q148" s="9">
        <v>0.4</v>
      </c>
      <c r="R148" s="9">
        <f t="shared" si="30"/>
        <v>29814.240000000005</v>
      </c>
      <c r="S148" s="9">
        <v>0.4</v>
      </c>
      <c r="T148" s="9">
        <f t="shared" si="31"/>
        <v>29814.240000000005</v>
      </c>
      <c r="U148" s="9">
        <v>2.7699999999999996</v>
      </c>
      <c r="V148" s="9">
        <f t="shared" si="32"/>
        <v>206463.61199999999</v>
      </c>
      <c r="W148" s="9">
        <v>1.8</v>
      </c>
      <c r="X148" s="9">
        <f t="shared" si="33"/>
        <v>134164.08000000002</v>
      </c>
      <c r="Y148" s="9">
        <v>0.1</v>
      </c>
      <c r="Z148" s="9">
        <f t="shared" si="34"/>
        <v>7453.5600000000013</v>
      </c>
      <c r="AA148" s="6"/>
      <c r="AB148" s="6">
        <f t="shared" si="35"/>
        <v>0</v>
      </c>
      <c r="AC148" s="13">
        <v>6.9466346819506378E-2</v>
      </c>
      <c r="AD148" s="7">
        <f t="shared" si="36"/>
        <v>5177.7158399999998</v>
      </c>
      <c r="AE148" s="13">
        <v>0.47049065450800959</v>
      </c>
      <c r="AF148" s="7">
        <f t="shared" si="37"/>
        <v>35068.303228147197</v>
      </c>
      <c r="AG148" s="13">
        <v>0.1438518416434563</v>
      </c>
      <c r="AH148" s="7">
        <f t="shared" si="38"/>
        <v>10722.083328000001</v>
      </c>
      <c r="AI148" s="13">
        <v>1.0207734419525705</v>
      </c>
      <c r="AJ148" s="7">
        <f t="shared" si="39"/>
        <v>76083.960960000026</v>
      </c>
      <c r="AK148" s="7">
        <f>AB148+Z148+X148+V148+T148+R148+P148+J148+G148+E148</f>
        <v>1023373.7880000001</v>
      </c>
      <c r="AL148" s="35">
        <v>13.730000000000002</v>
      </c>
      <c r="AM148" s="6">
        <v>6211.3</v>
      </c>
      <c r="AP148" s="30">
        <f t="shared" si="40"/>
        <v>1023373.7880000002</v>
      </c>
      <c r="AQ148" s="30">
        <f t="shared" si="41"/>
        <v>0</v>
      </c>
    </row>
    <row r="149" spans="1:138" ht="31.5" customHeight="1" x14ac:dyDescent="0.2">
      <c r="A149" s="5">
        <v>145</v>
      </c>
      <c r="B149" s="16" t="s">
        <v>89</v>
      </c>
      <c r="C149" s="15">
        <v>16</v>
      </c>
      <c r="D149" s="9">
        <v>5</v>
      </c>
      <c r="E149" s="9">
        <f>D149*AM149*12</f>
        <v>342996</v>
      </c>
      <c r="F149" s="10">
        <v>1.05</v>
      </c>
      <c r="G149" s="10">
        <f>F149*AM149*12</f>
        <v>72029.16</v>
      </c>
      <c r="H149" s="9">
        <v>0.08</v>
      </c>
      <c r="I149" s="9">
        <v>0.08</v>
      </c>
      <c r="J149" s="9">
        <f t="shared" si="28"/>
        <v>10975.872000000001</v>
      </c>
      <c r="K149" s="6">
        <v>0.41</v>
      </c>
      <c r="L149" s="9">
        <v>0.41</v>
      </c>
      <c r="M149" s="9">
        <v>0.41</v>
      </c>
      <c r="N149" s="9">
        <v>0.41</v>
      </c>
      <c r="O149" s="9">
        <v>0.36</v>
      </c>
      <c r="P149" s="9">
        <f t="shared" si="29"/>
        <v>137198.40000000002</v>
      </c>
      <c r="Q149" s="9">
        <v>0.5</v>
      </c>
      <c r="R149" s="9">
        <f t="shared" si="30"/>
        <v>34299.600000000006</v>
      </c>
      <c r="S149" s="9">
        <v>0.4</v>
      </c>
      <c r="T149" s="9">
        <f t="shared" si="31"/>
        <v>27439.680000000004</v>
      </c>
      <c r="U149" s="9">
        <v>2.84</v>
      </c>
      <c r="V149" s="9">
        <f t="shared" si="32"/>
        <v>194821.728</v>
      </c>
      <c r="W149" s="9">
        <v>1.68</v>
      </c>
      <c r="X149" s="9">
        <f t="shared" si="33"/>
        <v>115246.65600000002</v>
      </c>
      <c r="Y149" s="9"/>
      <c r="Z149" s="9">
        <f t="shared" si="34"/>
        <v>0</v>
      </c>
      <c r="AA149" s="6"/>
      <c r="AB149" s="6">
        <f t="shared" si="35"/>
        <v>0</v>
      </c>
      <c r="AC149" s="13">
        <v>6.6465334289612696E-2</v>
      </c>
      <c r="AD149" s="7">
        <f t="shared" si="36"/>
        <v>4559.4687599999997</v>
      </c>
      <c r="AE149" s="13">
        <v>0.43594551701493894</v>
      </c>
      <c r="AF149" s="7">
        <f t="shared" si="37"/>
        <v>29905.513710811203</v>
      </c>
      <c r="AG149" s="13">
        <v>0.1376373046915999</v>
      </c>
      <c r="AH149" s="7">
        <f t="shared" si="38"/>
        <v>9441.808992000002</v>
      </c>
      <c r="AI149" s="13">
        <v>0.92951375293006333</v>
      </c>
      <c r="AJ149" s="7">
        <f t="shared" si="39"/>
        <v>63763.899840000005</v>
      </c>
      <c r="AK149" s="7">
        <f>AB149+Z149+X149+V149+T149+R149+P149+J149+G149+E149</f>
        <v>935007.09600000002</v>
      </c>
      <c r="AL149" s="35">
        <v>13.63</v>
      </c>
      <c r="AM149" s="6">
        <v>5716.6</v>
      </c>
      <c r="AP149" s="30">
        <f t="shared" si="40"/>
        <v>935007.09600000014</v>
      </c>
      <c r="AQ149" s="30">
        <f t="shared" si="41"/>
        <v>0</v>
      </c>
    </row>
    <row r="150" spans="1:138" ht="31.5" customHeight="1" x14ac:dyDescent="0.2">
      <c r="A150" s="5">
        <v>146</v>
      </c>
      <c r="B150" s="16" t="s">
        <v>89</v>
      </c>
      <c r="C150" s="15">
        <v>17</v>
      </c>
      <c r="D150" s="9">
        <v>5</v>
      </c>
      <c r="E150" s="9">
        <f>D150*AM150*12</f>
        <v>343650</v>
      </c>
      <c r="F150" s="10">
        <v>1.05</v>
      </c>
      <c r="G150" s="10">
        <f>F150*AM150*12</f>
        <v>72166.5</v>
      </c>
      <c r="H150" s="9">
        <v>0.08</v>
      </c>
      <c r="I150" s="9">
        <v>0.08</v>
      </c>
      <c r="J150" s="9">
        <f t="shared" si="28"/>
        <v>10996.8</v>
      </c>
      <c r="K150" s="6">
        <v>0.41</v>
      </c>
      <c r="L150" s="9">
        <v>0.41</v>
      </c>
      <c r="M150" s="9">
        <v>0.41</v>
      </c>
      <c r="N150" s="9">
        <v>0.41</v>
      </c>
      <c r="O150" s="9">
        <v>0.36</v>
      </c>
      <c r="P150" s="9">
        <f t="shared" si="29"/>
        <v>137460</v>
      </c>
      <c r="Q150" s="9">
        <v>0.5</v>
      </c>
      <c r="R150" s="9">
        <f t="shared" si="30"/>
        <v>34365</v>
      </c>
      <c r="S150" s="9">
        <v>0.4</v>
      </c>
      <c r="T150" s="9">
        <f t="shared" si="31"/>
        <v>27492</v>
      </c>
      <c r="U150" s="9">
        <v>2.8499999999999996</v>
      </c>
      <c r="V150" s="9">
        <f t="shared" si="32"/>
        <v>195880.49999999997</v>
      </c>
      <c r="W150" s="9">
        <v>1.68</v>
      </c>
      <c r="X150" s="9">
        <f t="shared" si="33"/>
        <v>115466.4</v>
      </c>
      <c r="Y150" s="9">
        <v>0.09</v>
      </c>
      <c r="Z150" s="9">
        <f t="shared" si="34"/>
        <v>6185.7000000000007</v>
      </c>
      <c r="AA150" s="6"/>
      <c r="AB150" s="6">
        <f t="shared" si="35"/>
        <v>0</v>
      </c>
      <c r="AC150" s="13">
        <v>6.5929419467481459E-2</v>
      </c>
      <c r="AD150" s="7">
        <f t="shared" si="36"/>
        <v>4531.3290000000006</v>
      </c>
      <c r="AE150" s="13">
        <v>0.43243045661981683</v>
      </c>
      <c r="AF150" s="7">
        <f t="shared" si="37"/>
        <v>29720.94528348001</v>
      </c>
      <c r="AG150" s="13">
        <v>0.13652752509821042</v>
      </c>
      <c r="AH150" s="7">
        <f t="shared" si="38"/>
        <v>9383.5368000000017</v>
      </c>
      <c r="AI150" s="13">
        <v>0.92136379223046727</v>
      </c>
      <c r="AJ150" s="7">
        <f t="shared" si="39"/>
        <v>63325.333440000017</v>
      </c>
      <c r="AK150" s="7">
        <f>AB150+Z150+X150+V150+T150+R150+P150+J150+G150+E150</f>
        <v>943662.9</v>
      </c>
      <c r="AL150" s="35">
        <v>13.73</v>
      </c>
      <c r="AM150" s="6">
        <v>5727.5</v>
      </c>
      <c r="AP150" s="30">
        <f t="shared" si="40"/>
        <v>943662.89999999991</v>
      </c>
      <c r="AQ150" s="30">
        <f t="shared" si="41"/>
        <v>0</v>
      </c>
    </row>
    <row r="151" spans="1:138" ht="31.5" customHeight="1" x14ac:dyDescent="0.2">
      <c r="A151" s="5">
        <v>147</v>
      </c>
      <c r="B151" s="16" t="s">
        <v>89</v>
      </c>
      <c r="C151" s="15">
        <v>32</v>
      </c>
      <c r="D151" s="9">
        <v>5</v>
      </c>
      <c r="E151" s="9">
        <f>D151*AM151*12</f>
        <v>165420</v>
      </c>
      <c r="F151" s="10">
        <v>1.05</v>
      </c>
      <c r="G151" s="10">
        <f>F151*AM151*12</f>
        <v>34738.199999999997</v>
      </c>
      <c r="H151" s="9">
        <v>0.08</v>
      </c>
      <c r="I151" s="9">
        <v>0.08</v>
      </c>
      <c r="J151" s="9">
        <f t="shared" si="28"/>
        <v>5293.4400000000005</v>
      </c>
      <c r="K151" s="6">
        <v>0.4</v>
      </c>
      <c r="L151" s="9">
        <v>0.4</v>
      </c>
      <c r="M151" s="9">
        <v>0.4</v>
      </c>
      <c r="N151" s="9">
        <v>0.4</v>
      </c>
      <c r="O151" s="9">
        <v>0.3</v>
      </c>
      <c r="P151" s="9">
        <f t="shared" si="29"/>
        <v>62859.600000000006</v>
      </c>
      <c r="Q151" s="9">
        <v>0.57999999999999996</v>
      </c>
      <c r="R151" s="9">
        <f t="shared" si="30"/>
        <v>19188.72</v>
      </c>
      <c r="S151" s="9">
        <v>0.4</v>
      </c>
      <c r="T151" s="9">
        <f t="shared" si="31"/>
        <v>13233.599999999999</v>
      </c>
      <c r="U151" s="9">
        <v>2.88</v>
      </c>
      <c r="V151" s="9">
        <f t="shared" si="32"/>
        <v>95281.919999999998</v>
      </c>
      <c r="W151" s="9">
        <v>1.68</v>
      </c>
      <c r="X151" s="9">
        <f t="shared" si="33"/>
        <v>55581.120000000003</v>
      </c>
      <c r="Y151" s="9">
        <v>0.19</v>
      </c>
      <c r="Z151" s="9">
        <f t="shared" si="34"/>
        <v>6285.9600000000009</v>
      </c>
      <c r="AA151" s="6"/>
      <c r="AB151" s="6">
        <f t="shared" si="35"/>
        <v>0</v>
      </c>
      <c r="AC151" s="13">
        <v>7.9151643090315554E-2</v>
      </c>
      <c r="AD151" s="7">
        <f t="shared" si="36"/>
        <v>2618.6529599999994</v>
      </c>
      <c r="AE151" s="13">
        <v>0.51915489989466812</v>
      </c>
      <c r="AF151" s="7">
        <f t="shared" si="37"/>
        <v>17175.720708115201</v>
      </c>
      <c r="AG151" s="13">
        <v>0.16390828291621329</v>
      </c>
      <c r="AH151" s="7">
        <f t="shared" si="38"/>
        <v>5422.7416320000002</v>
      </c>
      <c r="AI151" s="13">
        <v>1.0894344287268771</v>
      </c>
      <c r="AJ151" s="7">
        <f t="shared" si="39"/>
        <v>36042.848640000004</v>
      </c>
      <c r="AK151" s="7">
        <f>AB151+Z151+X151+V151+T151+R151+P151+J151+G151+E151</f>
        <v>457882.56</v>
      </c>
      <c r="AL151" s="35">
        <v>13.840000000000002</v>
      </c>
      <c r="AM151" s="6">
        <v>2757</v>
      </c>
      <c r="AP151" s="30">
        <f t="shared" si="40"/>
        <v>457882.56000000006</v>
      </c>
      <c r="AQ151" s="30">
        <f t="shared" si="41"/>
        <v>0</v>
      </c>
    </row>
    <row r="152" spans="1:138" ht="31.5" customHeight="1" x14ac:dyDescent="0.2">
      <c r="A152" s="5">
        <v>148</v>
      </c>
      <c r="B152" s="20" t="s">
        <v>89</v>
      </c>
      <c r="C152" s="17">
        <v>40</v>
      </c>
      <c r="D152" s="9">
        <v>5</v>
      </c>
      <c r="E152" s="9">
        <f>D152*AM152*12</f>
        <v>260676</v>
      </c>
      <c r="F152" s="10">
        <v>1.04</v>
      </c>
      <c r="G152" s="10">
        <f>F152*AM152*12</f>
        <v>54220.608000000007</v>
      </c>
      <c r="H152" s="9">
        <v>0.08</v>
      </c>
      <c r="I152" s="9">
        <v>0.08</v>
      </c>
      <c r="J152" s="9">
        <f t="shared" si="28"/>
        <v>8341.6320000000014</v>
      </c>
      <c r="K152" s="6">
        <v>0.4</v>
      </c>
      <c r="L152" s="9">
        <v>0.4</v>
      </c>
      <c r="M152" s="9">
        <v>0.4</v>
      </c>
      <c r="N152" s="9">
        <v>0.4</v>
      </c>
      <c r="O152" s="9">
        <v>0.4</v>
      </c>
      <c r="P152" s="9">
        <f t="shared" si="29"/>
        <v>104270.40000000001</v>
      </c>
      <c r="Q152" s="9">
        <v>0.5</v>
      </c>
      <c r="R152" s="9">
        <f t="shared" si="30"/>
        <v>26067.600000000002</v>
      </c>
      <c r="S152" s="9">
        <v>0.4</v>
      </c>
      <c r="T152" s="9">
        <f t="shared" si="31"/>
        <v>20854.080000000002</v>
      </c>
      <c r="U152" s="9">
        <v>2.84</v>
      </c>
      <c r="V152" s="9">
        <f t="shared" si="32"/>
        <v>148063.96799999999</v>
      </c>
      <c r="W152" s="9">
        <v>1.69</v>
      </c>
      <c r="X152" s="9">
        <f t="shared" si="33"/>
        <v>88108.488000000012</v>
      </c>
      <c r="Y152" s="9"/>
      <c r="Z152" s="9">
        <f t="shared" si="34"/>
        <v>0</v>
      </c>
      <c r="AA152" s="6"/>
      <c r="AB152" s="6">
        <f t="shared" si="35"/>
        <v>0</v>
      </c>
      <c r="AC152" s="13">
        <v>6.5287097802573149E-2</v>
      </c>
      <c r="AD152" s="7">
        <f t="shared" si="36"/>
        <v>3403.755901356712</v>
      </c>
      <c r="AE152" s="13">
        <v>0.42821747472043725</v>
      </c>
      <c r="AF152" s="7">
        <f t="shared" si="37"/>
        <v>22325.203688044945</v>
      </c>
      <c r="AG152" s="13">
        <v>0.13519739678925197</v>
      </c>
      <c r="AH152" s="7">
        <f t="shared" si="38"/>
        <v>7048.5433210870106</v>
      </c>
      <c r="AI152" s="13">
        <v>0.93139947626095865</v>
      </c>
      <c r="AJ152" s="7">
        <f t="shared" si="39"/>
        <v>48558.697974760333</v>
      </c>
      <c r="AK152" s="7">
        <f>AB152+Z152+X152+V152+T152+R152+P152+J152+G152+E152</f>
        <v>710602.77600000007</v>
      </c>
      <c r="AL152" s="35">
        <v>13.63</v>
      </c>
      <c r="AM152" s="6">
        <v>4344.6000000000004</v>
      </c>
      <c r="AP152" s="30">
        <f t="shared" si="40"/>
        <v>710602.77600000007</v>
      </c>
      <c r="AQ152" s="30">
        <f t="shared" si="41"/>
        <v>0</v>
      </c>
    </row>
    <row r="153" spans="1:138" ht="31.5" customHeight="1" x14ac:dyDescent="0.2">
      <c r="A153" s="5">
        <v>149</v>
      </c>
      <c r="B153" s="14" t="s">
        <v>89</v>
      </c>
      <c r="C153" s="15">
        <v>6</v>
      </c>
      <c r="D153" s="9">
        <v>5</v>
      </c>
      <c r="E153" s="9">
        <f>D153*AM153*12</f>
        <v>120264</v>
      </c>
      <c r="F153" s="10">
        <v>1.04</v>
      </c>
      <c r="G153" s="10">
        <f>F153*AM153*12</f>
        <v>25014.912</v>
      </c>
      <c r="H153" s="9">
        <v>0.08</v>
      </c>
      <c r="I153" s="9">
        <v>0.08</v>
      </c>
      <c r="J153" s="9">
        <f t="shared" si="28"/>
        <v>3848.4480000000003</v>
      </c>
      <c r="K153" s="6">
        <v>0.4</v>
      </c>
      <c r="L153" s="6">
        <v>0.4</v>
      </c>
      <c r="M153" s="6">
        <v>0.4</v>
      </c>
      <c r="N153" s="6">
        <v>0.4</v>
      </c>
      <c r="O153" s="6">
        <v>0.4</v>
      </c>
      <c r="P153" s="9">
        <f t="shared" si="29"/>
        <v>48105.600000000006</v>
      </c>
      <c r="Q153" s="9">
        <v>0.5</v>
      </c>
      <c r="R153" s="9">
        <f t="shared" si="30"/>
        <v>12026.400000000001</v>
      </c>
      <c r="S153" s="9">
        <v>0.35</v>
      </c>
      <c r="T153" s="9">
        <f t="shared" si="31"/>
        <v>8418.48</v>
      </c>
      <c r="U153" s="9">
        <v>2.25</v>
      </c>
      <c r="V153" s="9">
        <f t="shared" si="32"/>
        <v>54118.8</v>
      </c>
      <c r="W153" s="9">
        <v>1.7</v>
      </c>
      <c r="X153" s="9">
        <f t="shared" si="33"/>
        <v>40889.760000000002</v>
      </c>
      <c r="Y153" s="9"/>
      <c r="Z153" s="9">
        <f t="shared" si="34"/>
        <v>0</v>
      </c>
      <c r="AA153" s="6"/>
      <c r="AB153" s="6">
        <f t="shared" si="35"/>
        <v>0</v>
      </c>
      <c r="AC153" s="13">
        <v>6.2934608860506877E-2</v>
      </c>
      <c r="AD153" s="7">
        <f t="shared" si="36"/>
        <v>1513.7535599999999</v>
      </c>
      <c r="AE153" s="13">
        <v>0.38585925363999202</v>
      </c>
      <c r="AF153" s="7">
        <f t="shared" si="37"/>
        <v>9280.9954559520011</v>
      </c>
      <c r="AG153" s="13">
        <v>0.13032583117142288</v>
      </c>
      <c r="AH153" s="7">
        <f t="shared" si="38"/>
        <v>3134.7011520000001</v>
      </c>
      <c r="AI153" s="13">
        <v>2.135900977848733</v>
      </c>
      <c r="AJ153" s="7">
        <f t="shared" si="39"/>
        <v>51374.399040000011</v>
      </c>
      <c r="AK153" s="7">
        <f>AB153+Z153+X153+V153+T153+R153+P153+J153+G153+E153</f>
        <v>312686.40000000002</v>
      </c>
      <c r="AL153" s="35">
        <v>13</v>
      </c>
      <c r="AM153" s="6">
        <v>2004.4</v>
      </c>
      <c r="AP153" s="30">
        <f t="shared" si="40"/>
        <v>312686.40000000002</v>
      </c>
      <c r="AQ153" s="30">
        <f t="shared" si="41"/>
        <v>0</v>
      </c>
    </row>
    <row r="154" spans="1:138" ht="31.5" customHeight="1" x14ac:dyDescent="0.2">
      <c r="A154" s="5">
        <v>150</v>
      </c>
      <c r="B154" s="14" t="s">
        <v>53</v>
      </c>
      <c r="C154" s="15" t="s">
        <v>54</v>
      </c>
      <c r="D154" s="9">
        <v>5</v>
      </c>
      <c r="E154" s="9">
        <f>D154*AM154*12</f>
        <v>191322</v>
      </c>
      <c r="F154" s="10">
        <v>1.05</v>
      </c>
      <c r="G154" s="10">
        <f>F154*AM154*12</f>
        <v>40177.619999999995</v>
      </c>
      <c r="H154" s="9">
        <v>0.08</v>
      </c>
      <c r="I154" s="9">
        <v>0.08</v>
      </c>
      <c r="J154" s="9">
        <f t="shared" si="28"/>
        <v>6122.3040000000001</v>
      </c>
      <c r="K154" s="6">
        <v>0.4</v>
      </c>
      <c r="L154" s="9">
        <v>0.4</v>
      </c>
      <c r="M154" s="9">
        <v>0.4</v>
      </c>
      <c r="N154" s="9">
        <v>0.4</v>
      </c>
      <c r="O154" s="9">
        <v>0.36</v>
      </c>
      <c r="P154" s="9">
        <f t="shared" si="29"/>
        <v>74998.224000000002</v>
      </c>
      <c r="Q154" s="9">
        <v>0.5</v>
      </c>
      <c r="R154" s="9">
        <f t="shared" si="30"/>
        <v>19132.199999999997</v>
      </c>
      <c r="S154" s="9">
        <v>0.4</v>
      </c>
      <c r="T154" s="9">
        <f t="shared" si="31"/>
        <v>15305.76</v>
      </c>
      <c r="U154" s="9">
        <v>2.7800000000000002</v>
      </c>
      <c r="V154" s="9">
        <f t="shared" si="32"/>
        <v>106375.03200000001</v>
      </c>
      <c r="W154" s="9">
        <v>1.7</v>
      </c>
      <c r="X154" s="9">
        <f t="shared" si="33"/>
        <v>65049.479999999996</v>
      </c>
      <c r="Y154" s="9"/>
      <c r="Z154" s="9">
        <f t="shared" si="34"/>
        <v>0</v>
      </c>
      <c r="AA154" s="6"/>
      <c r="AB154" s="6">
        <f t="shared" si="35"/>
        <v>0</v>
      </c>
      <c r="AC154" s="13">
        <v>5.9740690563552537E-2</v>
      </c>
      <c r="AD154" s="7">
        <f t="shared" si="36"/>
        <v>2285.9416799999995</v>
      </c>
      <c r="AE154" s="13">
        <v>0.39278191465387147</v>
      </c>
      <c r="AF154" s="7">
        <f t="shared" si="37"/>
        <v>15029.564295081598</v>
      </c>
      <c r="AG154" s="13">
        <v>0.12371182237275379</v>
      </c>
      <c r="AH154" s="7">
        <f t="shared" si="38"/>
        <v>4733.758656</v>
      </c>
      <c r="AI154" s="13">
        <v>0.98912514817950903</v>
      </c>
      <c r="AJ154" s="7">
        <f t="shared" si="39"/>
        <v>37848.280320000005</v>
      </c>
      <c r="AK154" s="7">
        <f>AB154+Z154+X154+V154+T154+R154+P154+J154+G154+E154</f>
        <v>518482.62</v>
      </c>
      <c r="AL154" s="35">
        <v>13.55</v>
      </c>
      <c r="AM154" s="6">
        <v>3188.7</v>
      </c>
      <c r="AP154" s="30">
        <f t="shared" si="40"/>
        <v>518482.62</v>
      </c>
      <c r="AQ154" s="30">
        <f t="shared" si="41"/>
        <v>0</v>
      </c>
    </row>
    <row r="155" spans="1:138" ht="31.5" customHeight="1" x14ac:dyDescent="0.2">
      <c r="A155" s="5">
        <v>151</v>
      </c>
      <c r="B155" s="16" t="s">
        <v>114</v>
      </c>
      <c r="C155" s="15" t="s">
        <v>115</v>
      </c>
      <c r="D155" s="9">
        <v>5</v>
      </c>
      <c r="E155" s="9">
        <f>D155*AM155*12</f>
        <v>695748</v>
      </c>
      <c r="F155" s="10">
        <v>1.32</v>
      </c>
      <c r="G155" s="10">
        <f>F155*AM155*12</f>
        <v>183677.47200000001</v>
      </c>
      <c r="H155" s="9">
        <v>0.08</v>
      </c>
      <c r="I155" s="9">
        <v>0.08</v>
      </c>
      <c r="J155" s="9">
        <f t="shared" si="28"/>
        <v>22263.936000000002</v>
      </c>
      <c r="K155" s="6">
        <v>0.5</v>
      </c>
      <c r="L155" s="9">
        <v>0.5</v>
      </c>
      <c r="M155" s="9">
        <v>0.5</v>
      </c>
      <c r="N155" s="9">
        <v>0.5</v>
      </c>
      <c r="O155" s="9">
        <v>0.4</v>
      </c>
      <c r="P155" s="9">
        <f t="shared" si="29"/>
        <v>333959.03999999998</v>
      </c>
      <c r="Q155" s="9">
        <v>0.5</v>
      </c>
      <c r="R155" s="9">
        <f t="shared" si="30"/>
        <v>69574.799999999988</v>
      </c>
      <c r="S155" s="9">
        <v>0.5</v>
      </c>
      <c r="T155" s="9">
        <f t="shared" si="31"/>
        <v>69574.799999999988</v>
      </c>
      <c r="U155" s="9">
        <v>3.2</v>
      </c>
      <c r="V155" s="9">
        <f t="shared" si="32"/>
        <v>445278.71999999997</v>
      </c>
      <c r="W155" s="9">
        <v>2.25</v>
      </c>
      <c r="X155" s="9">
        <f t="shared" si="33"/>
        <v>313086.59999999998</v>
      </c>
      <c r="Y155" s="9">
        <v>0.05</v>
      </c>
      <c r="Z155" s="9">
        <f t="shared" si="34"/>
        <v>6957.48</v>
      </c>
      <c r="AA155" s="6">
        <v>2.5</v>
      </c>
      <c r="AB155" s="6">
        <f t="shared" si="35"/>
        <v>347874</v>
      </c>
      <c r="AC155" s="13">
        <v>5.9984899705065625E-2</v>
      </c>
      <c r="AD155" s="7">
        <f t="shared" si="36"/>
        <v>8346.8747999999978</v>
      </c>
      <c r="AE155" s="13">
        <v>0.39344040610807363</v>
      </c>
      <c r="AF155" s="7">
        <f t="shared" si="37"/>
        <v>54747.075133776001</v>
      </c>
      <c r="AG155" s="13">
        <v>0.1242175339347005</v>
      </c>
      <c r="AH155" s="7">
        <f t="shared" si="38"/>
        <v>17284.820159999999</v>
      </c>
      <c r="AI155" s="13">
        <v>1.525448720226289</v>
      </c>
      <c r="AJ155" s="7">
        <f t="shared" si="39"/>
        <v>212265.57923999999</v>
      </c>
      <c r="AK155" s="7">
        <f>AB155+Z155+X155+V155+T155+R155+P155+J155+G155+E155</f>
        <v>2487994.8480000002</v>
      </c>
      <c r="AL155" s="35">
        <v>17.880000000000003</v>
      </c>
      <c r="AM155" s="6">
        <v>11595.8</v>
      </c>
      <c r="AP155" s="30">
        <f t="shared" si="40"/>
        <v>2487994.8480000002</v>
      </c>
      <c r="AQ155" s="30">
        <f t="shared" si="41"/>
        <v>0</v>
      </c>
    </row>
    <row r="156" spans="1:138" ht="31.5" customHeight="1" x14ac:dyDescent="0.2">
      <c r="A156" s="5">
        <v>152</v>
      </c>
      <c r="B156" s="16" t="s">
        <v>114</v>
      </c>
      <c r="C156" s="15" t="s">
        <v>116</v>
      </c>
      <c r="D156" s="9">
        <v>5</v>
      </c>
      <c r="E156" s="9">
        <f>D156*AM156*12</f>
        <v>697626</v>
      </c>
      <c r="F156" s="10">
        <v>1.32</v>
      </c>
      <c r="G156" s="10">
        <f>F156*AM156*12</f>
        <v>184173.26400000002</v>
      </c>
      <c r="H156" s="9">
        <v>0.08</v>
      </c>
      <c r="I156" s="9">
        <v>0.08</v>
      </c>
      <c r="J156" s="9">
        <f t="shared" si="28"/>
        <v>22324.031999999999</v>
      </c>
      <c r="K156" s="6">
        <v>0.5</v>
      </c>
      <c r="L156" s="9">
        <v>0.5</v>
      </c>
      <c r="M156" s="9">
        <v>0.5</v>
      </c>
      <c r="N156" s="9">
        <v>0.5</v>
      </c>
      <c r="O156" s="9">
        <v>0.4</v>
      </c>
      <c r="P156" s="9">
        <f t="shared" si="29"/>
        <v>334860.48</v>
      </c>
      <c r="Q156" s="9">
        <v>0.54</v>
      </c>
      <c r="R156" s="9">
        <f t="shared" si="30"/>
        <v>75343.608000000007</v>
      </c>
      <c r="S156" s="9">
        <v>0.5</v>
      </c>
      <c r="T156" s="9">
        <f t="shared" si="31"/>
        <v>69762.600000000006</v>
      </c>
      <c r="U156" s="9">
        <v>3.16</v>
      </c>
      <c r="V156" s="9">
        <f t="shared" si="32"/>
        <v>440899.6320000001</v>
      </c>
      <c r="W156" s="9">
        <v>2.25</v>
      </c>
      <c r="X156" s="9">
        <f t="shared" si="33"/>
        <v>313931.7</v>
      </c>
      <c r="Y156" s="9">
        <v>0.05</v>
      </c>
      <c r="Z156" s="9">
        <f t="shared" si="34"/>
        <v>6976.26</v>
      </c>
      <c r="AA156" s="6">
        <v>2.5</v>
      </c>
      <c r="AB156" s="6">
        <f t="shared" si="35"/>
        <v>348813</v>
      </c>
      <c r="AC156" s="13">
        <v>6.0484910252771536E-2</v>
      </c>
      <c r="AD156" s="7">
        <f t="shared" si="36"/>
        <v>8439.1692000000003</v>
      </c>
      <c r="AE156" s="13">
        <v>0.39671997069707837</v>
      </c>
      <c r="AF156" s="7">
        <f t="shared" si="37"/>
        <v>55352.433255504002</v>
      </c>
      <c r="AG156" s="13">
        <v>0.12525296247559581</v>
      </c>
      <c r="AH156" s="7">
        <f t="shared" si="38"/>
        <v>17475.944640000002</v>
      </c>
      <c r="AI156" s="13">
        <v>1.5894938694945429</v>
      </c>
      <c r="AJ156" s="7">
        <f t="shared" si="39"/>
        <v>221774.45004000003</v>
      </c>
      <c r="AK156" s="7">
        <f>AB156+Z156+X156+V156+T156+R156+P156+J156+G156+E156</f>
        <v>2494710.5760000004</v>
      </c>
      <c r="AL156" s="35">
        <v>17.880000000000003</v>
      </c>
      <c r="AM156" s="6">
        <v>11627.1</v>
      </c>
      <c r="AP156" s="30">
        <f t="shared" si="40"/>
        <v>2494710.5760000004</v>
      </c>
      <c r="AQ156" s="30">
        <f t="shared" si="41"/>
        <v>0</v>
      </c>
    </row>
    <row r="157" spans="1:138" ht="31.5" customHeight="1" x14ac:dyDescent="0.2">
      <c r="A157" s="5">
        <v>153</v>
      </c>
      <c r="B157" s="14" t="s">
        <v>114</v>
      </c>
      <c r="C157" s="17" t="s">
        <v>132</v>
      </c>
      <c r="D157" s="6">
        <v>5</v>
      </c>
      <c r="E157" s="9">
        <f>D157*AM157*12</f>
        <v>25680</v>
      </c>
      <c r="F157" s="6">
        <v>5.92</v>
      </c>
      <c r="G157" s="10">
        <f>F157*AM157*12</f>
        <v>30405.119999999995</v>
      </c>
      <c r="H157" s="6"/>
      <c r="I157" s="6"/>
      <c r="J157" s="9">
        <f t="shared" si="28"/>
        <v>0</v>
      </c>
      <c r="K157" s="6">
        <v>1.6400000000000001</v>
      </c>
      <c r="L157" s="6">
        <v>3.62</v>
      </c>
      <c r="M157" s="6"/>
      <c r="N157" s="6"/>
      <c r="O157" s="6">
        <v>1.58</v>
      </c>
      <c r="P157" s="9">
        <f t="shared" si="29"/>
        <v>35130.239999999998</v>
      </c>
      <c r="Q157" s="9">
        <v>0.68</v>
      </c>
      <c r="R157" s="9">
        <f t="shared" si="30"/>
        <v>3492.4800000000005</v>
      </c>
      <c r="S157" s="6">
        <v>0.80999999999999994</v>
      </c>
      <c r="T157" s="9">
        <f t="shared" si="31"/>
        <v>4160.16</v>
      </c>
      <c r="U157" s="6">
        <v>1.21</v>
      </c>
      <c r="V157" s="9">
        <f t="shared" si="32"/>
        <v>6214.5599999999995</v>
      </c>
      <c r="W157" s="9">
        <v>7.3500000000000005</v>
      </c>
      <c r="X157" s="9">
        <f t="shared" si="33"/>
        <v>37749.600000000006</v>
      </c>
      <c r="Y157" s="9"/>
      <c r="Z157" s="9">
        <f t="shared" si="34"/>
        <v>0</v>
      </c>
      <c r="AA157" s="6"/>
      <c r="AB157" s="6">
        <f t="shared" si="35"/>
        <v>0</v>
      </c>
      <c r="AC157" s="13">
        <v>8.7350280373831773E-2</v>
      </c>
      <c r="AD157" s="7">
        <f t="shared" si="36"/>
        <v>448.63103999999998</v>
      </c>
      <c r="AE157" s="13">
        <v>0</v>
      </c>
      <c r="AF157" s="7">
        <f t="shared" si="37"/>
        <v>0</v>
      </c>
      <c r="AG157" s="13">
        <v>9.0443065420560756E-2</v>
      </c>
      <c r="AH157" s="7">
        <f t="shared" si="38"/>
        <v>464.5155840000001</v>
      </c>
      <c r="AI157" s="13">
        <v>0.39777813084112151</v>
      </c>
      <c r="AJ157" s="7">
        <f t="shared" si="39"/>
        <v>2042.98848</v>
      </c>
      <c r="AK157" s="7">
        <f>AB157+Z157+X157+V157+T157+R157+P157+J157+G157+E157</f>
        <v>142832.16</v>
      </c>
      <c r="AL157" s="35">
        <v>27.81</v>
      </c>
      <c r="AM157" s="6">
        <v>428</v>
      </c>
      <c r="AP157" s="30">
        <f t="shared" si="40"/>
        <v>142832.16</v>
      </c>
      <c r="AQ157" s="30">
        <f t="shared" si="41"/>
        <v>0</v>
      </c>
    </row>
    <row r="158" spans="1:138" ht="31.5" customHeight="1" x14ac:dyDescent="0.2">
      <c r="A158" s="5">
        <v>154</v>
      </c>
      <c r="B158" s="14" t="s">
        <v>114</v>
      </c>
      <c r="C158" s="17" t="s">
        <v>133</v>
      </c>
      <c r="D158" s="6">
        <v>4.5</v>
      </c>
      <c r="E158" s="9">
        <f>D158*AM158*12</f>
        <v>14374.8</v>
      </c>
      <c r="F158" s="6">
        <v>4.28</v>
      </c>
      <c r="G158" s="10">
        <f>F158*AM158*12</f>
        <v>13672.031999999999</v>
      </c>
      <c r="H158" s="6"/>
      <c r="I158" s="6"/>
      <c r="J158" s="9">
        <f t="shared" si="28"/>
        <v>0</v>
      </c>
      <c r="K158" s="6">
        <v>1.53</v>
      </c>
      <c r="L158" s="6">
        <v>3.12</v>
      </c>
      <c r="M158" s="6"/>
      <c r="N158" s="6"/>
      <c r="O158" s="6">
        <v>0.54</v>
      </c>
      <c r="P158" s="9">
        <f t="shared" si="29"/>
        <v>16578.936000000002</v>
      </c>
      <c r="Q158" s="9">
        <v>0.6</v>
      </c>
      <c r="R158" s="9">
        <f t="shared" si="30"/>
        <v>1916.6399999999999</v>
      </c>
      <c r="S158" s="6">
        <v>1</v>
      </c>
      <c r="T158" s="9">
        <f t="shared" si="31"/>
        <v>3194.3999999999996</v>
      </c>
      <c r="U158" s="6">
        <v>1.32</v>
      </c>
      <c r="V158" s="9">
        <f t="shared" si="32"/>
        <v>4216.6080000000002</v>
      </c>
      <c r="W158" s="9">
        <v>8.2999999999999989</v>
      </c>
      <c r="X158" s="9">
        <f t="shared" si="33"/>
        <v>26513.519999999997</v>
      </c>
      <c r="Y158" s="9"/>
      <c r="Z158" s="9">
        <f t="shared" si="34"/>
        <v>0</v>
      </c>
      <c r="AA158" s="6"/>
      <c r="AB158" s="6">
        <f t="shared" si="35"/>
        <v>0</v>
      </c>
      <c r="AC158" s="13">
        <v>0.10124958677685948</v>
      </c>
      <c r="AD158" s="7">
        <f t="shared" si="36"/>
        <v>323.43167999999991</v>
      </c>
      <c r="AE158" s="13">
        <v>0</v>
      </c>
      <c r="AF158" s="7">
        <f t="shared" si="37"/>
        <v>0</v>
      </c>
      <c r="AG158" s="13">
        <v>0.10483450037565739</v>
      </c>
      <c r="AH158" s="7">
        <f t="shared" si="38"/>
        <v>334.88332799999995</v>
      </c>
      <c r="AI158" s="13">
        <v>0.46107317806160786</v>
      </c>
      <c r="AJ158" s="7">
        <f t="shared" si="39"/>
        <v>1472.8521600000001</v>
      </c>
      <c r="AK158" s="7">
        <f>AB158+Z158+X158+V158+T158+R158+P158+J158+G158+E158</f>
        <v>80466.936000000002</v>
      </c>
      <c r="AL158" s="36">
        <v>25.189999999999998</v>
      </c>
      <c r="AM158" s="6">
        <v>266.2</v>
      </c>
      <c r="AP158" s="30">
        <f t="shared" si="40"/>
        <v>80466.935999999987</v>
      </c>
      <c r="AQ158" s="30">
        <f t="shared" si="41"/>
        <v>0</v>
      </c>
    </row>
    <row r="159" spans="1:138" ht="31.5" customHeight="1" x14ac:dyDescent="0.2">
      <c r="B159" s="25"/>
      <c r="C159" s="26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138" s="11" customFormat="1" ht="31.5" customHeight="1" x14ac:dyDescent="0.2">
      <c r="B160" s="25"/>
      <c r="C160" s="26"/>
      <c r="AC160" s="27"/>
      <c r="AD160" s="27"/>
      <c r="AE160" s="27"/>
      <c r="AF160" s="27"/>
      <c r="AG160" s="27"/>
      <c r="AH160" s="27"/>
      <c r="AI160" s="27"/>
      <c r="AJ160" s="27"/>
      <c r="AK160" s="27"/>
      <c r="AL160" s="2"/>
      <c r="AM160" s="1"/>
      <c r="AN160" s="2"/>
      <c r="AO160" s="2"/>
      <c r="AP160" s="30"/>
      <c r="AQ160" s="30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</row>
    <row r="161" spans="2:138" s="11" customFormat="1" ht="31.5" customHeight="1" x14ac:dyDescent="0.2">
      <c r="B161" s="25"/>
      <c r="C161" s="26"/>
      <c r="AC161" s="27"/>
      <c r="AD161" s="27"/>
      <c r="AE161" s="27"/>
      <c r="AF161" s="27"/>
      <c r="AG161" s="27"/>
      <c r="AH161" s="27"/>
      <c r="AI161" s="27"/>
      <c r="AJ161" s="27"/>
      <c r="AK161" s="27"/>
      <c r="AL161" s="2"/>
      <c r="AM161" s="1"/>
      <c r="AN161" s="2"/>
      <c r="AO161" s="2"/>
      <c r="AP161" s="30"/>
      <c r="AQ161" s="30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</row>
    <row r="162" spans="2:138" s="11" customFormat="1" ht="31.5" customHeight="1" x14ac:dyDescent="0.2">
      <c r="B162" s="25"/>
      <c r="C162" s="26"/>
      <c r="AC162" s="27"/>
      <c r="AD162" s="27"/>
      <c r="AE162" s="27"/>
      <c r="AF162" s="27"/>
      <c r="AG162" s="27"/>
      <c r="AH162" s="27"/>
      <c r="AI162" s="27"/>
      <c r="AJ162" s="27"/>
      <c r="AK162" s="27"/>
      <c r="AL162" s="2"/>
      <c r="AM162" s="1"/>
      <c r="AN162" s="2"/>
      <c r="AO162" s="2"/>
      <c r="AP162" s="30"/>
      <c r="AQ162" s="30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</row>
    <row r="163" spans="2:138" s="11" customFormat="1" ht="31.5" customHeight="1" x14ac:dyDescent="0.2">
      <c r="B163" s="25"/>
      <c r="C163" s="26"/>
      <c r="AC163" s="27"/>
      <c r="AD163" s="27"/>
      <c r="AE163" s="27"/>
      <c r="AF163" s="27"/>
      <c r="AG163" s="27"/>
      <c r="AH163" s="27"/>
      <c r="AI163" s="27"/>
      <c r="AJ163" s="27"/>
      <c r="AK163" s="27"/>
      <c r="AL163" s="2"/>
      <c r="AM163" s="1"/>
      <c r="AN163" s="2"/>
      <c r="AO163" s="2"/>
      <c r="AP163" s="30"/>
      <c r="AQ163" s="30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</row>
    <row r="164" spans="2:138" s="11" customFormat="1" ht="31.5" customHeight="1" x14ac:dyDescent="0.2">
      <c r="B164" s="25"/>
      <c r="C164" s="26"/>
      <c r="AC164" s="27"/>
      <c r="AD164" s="27"/>
      <c r="AE164" s="27"/>
      <c r="AF164" s="27"/>
      <c r="AG164" s="27"/>
      <c r="AH164" s="27"/>
      <c r="AI164" s="27"/>
      <c r="AJ164" s="27"/>
      <c r="AK164" s="27"/>
      <c r="AL164" s="2"/>
      <c r="AM164" s="1"/>
      <c r="AN164" s="2"/>
      <c r="AO164" s="2"/>
      <c r="AP164" s="30"/>
      <c r="AQ164" s="30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</row>
    <row r="165" spans="2:138" s="11" customFormat="1" ht="31.5" customHeight="1" x14ac:dyDescent="0.2">
      <c r="B165" s="25"/>
      <c r="C165" s="26"/>
      <c r="AC165" s="27"/>
      <c r="AD165" s="27"/>
      <c r="AE165" s="27"/>
      <c r="AF165" s="27"/>
      <c r="AG165" s="27"/>
      <c r="AH165" s="27"/>
      <c r="AI165" s="27"/>
      <c r="AJ165" s="27"/>
      <c r="AK165" s="27"/>
      <c r="AL165" s="2"/>
      <c r="AM165" s="1"/>
      <c r="AN165" s="2"/>
      <c r="AO165" s="2"/>
      <c r="AP165" s="30"/>
      <c r="AQ165" s="30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</row>
    <row r="166" spans="2:138" s="11" customFormat="1" ht="31.5" customHeight="1" x14ac:dyDescent="0.2">
      <c r="B166" s="25"/>
      <c r="C166" s="26"/>
      <c r="AC166" s="27"/>
      <c r="AD166" s="27"/>
      <c r="AE166" s="27"/>
      <c r="AF166" s="27"/>
      <c r="AG166" s="27"/>
      <c r="AH166" s="27"/>
      <c r="AI166" s="27"/>
      <c r="AJ166" s="27"/>
      <c r="AK166" s="27"/>
      <c r="AL166" s="2"/>
      <c r="AM166" s="1"/>
      <c r="AN166" s="2"/>
      <c r="AO166" s="2"/>
      <c r="AP166" s="30"/>
      <c r="AQ166" s="30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</row>
    <row r="167" spans="2:138" s="11" customFormat="1" ht="31.5" customHeight="1" x14ac:dyDescent="0.2">
      <c r="B167" s="25"/>
      <c r="C167" s="26"/>
      <c r="AC167" s="27"/>
      <c r="AD167" s="27"/>
      <c r="AE167" s="27"/>
      <c r="AF167" s="27"/>
      <c r="AG167" s="27"/>
      <c r="AH167" s="27"/>
      <c r="AI167" s="27"/>
      <c r="AJ167" s="27"/>
      <c r="AK167" s="27"/>
      <c r="AL167" s="2"/>
      <c r="AM167" s="1"/>
      <c r="AN167" s="2"/>
      <c r="AO167" s="2"/>
      <c r="AP167" s="30"/>
      <c r="AQ167" s="30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</row>
    <row r="168" spans="2:138" s="11" customFormat="1" ht="31.5" customHeight="1" x14ac:dyDescent="0.2">
      <c r="B168" s="25"/>
      <c r="C168" s="26"/>
      <c r="AC168" s="27"/>
      <c r="AD168" s="27"/>
      <c r="AE168" s="27"/>
      <c r="AF168" s="27"/>
      <c r="AG168" s="27"/>
      <c r="AH168" s="27"/>
      <c r="AI168" s="27"/>
      <c r="AJ168" s="27"/>
      <c r="AK168" s="27"/>
      <c r="AL168" s="2"/>
      <c r="AM168" s="1"/>
      <c r="AN168" s="2"/>
      <c r="AO168" s="2"/>
      <c r="AP168" s="30"/>
      <c r="AQ168" s="30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</row>
    <row r="169" spans="2:138" s="11" customFormat="1" ht="31.5" customHeight="1" x14ac:dyDescent="0.2">
      <c r="B169" s="25"/>
      <c r="C169" s="26"/>
      <c r="AC169" s="27"/>
      <c r="AD169" s="27"/>
      <c r="AE169" s="27"/>
      <c r="AF169" s="27"/>
      <c r="AG169" s="27"/>
      <c r="AH169" s="27"/>
      <c r="AI169" s="27"/>
      <c r="AJ169" s="27"/>
      <c r="AK169" s="27"/>
      <c r="AL169" s="2"/>
      <c r="AM169" s="1"/>
      <c r="AN169" s="2"/>
      <c r="AO169" s="2"/>
      <c r="AP169" s="30"/>
      <c r="AQ169" s="30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</row>
    <row r="170" spans="2:138" s="11" customFormat="1" ht="31.5" customHeight="1" x14ac:dyDescent="0.2">
      <c r="B170" s="25"/>
      <c r="C170" s="26"/>
      <c r="AC170" s="27"/>
      <c r="AD170" s="27"/>
      <c r="AE170" s="27"/>
      <c r="AF170" s="27"/>
      <c r="AG170" s="27"/>
      <c r="AH170" s="27"/>
      <c r="AI170" s="27"/>
      <c r="AJ170" s="27"/>
      <c r="AK170" s="27"/>
      <c r="AL170" s="2"/>
      <c r="AM170" s="1"/>
      <c r="AN170" s="2"/>
      <c r="AO170" s="2"/>
      <c r="AP170" s="30"/>
      <c r="AQ170" s="30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</row>
    <row r="171" spans="2:138" s="11" customFormat="1" ht="31.5" customHeight="1" x14ac:dyDescent="0.2">
      <c r="B171" s="25"/>
      <c r="C171" s="26"/>
      <c r="AC171" s="27"/>
      <c r="AD171" s="27"/>
      <c r="AE171" s="27"/>
      <c r="AF171" s="27"/>
      <c r="AG171" s="27"/>
      <c r="AH171" s="27"/>
      <c r="AI171" s="27"/>
      <c r="AJ171" s="27"/>
      <c r="AK171" s="27"/>
      <c r="AL171" s="2"/>
      <c r="AM171" s="1"/>
      <c r="AN171" s="2"/>
      <c r="AO171" s="2"/>
      <c r="AP171" s="30"/>
      <c r="AQ171" s="30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</row>
    <row r="172" spans="2:138" s="11" customFormat="1" ht="31.5" customHeight="1" x14ac:dyDescent="0.2">
      <c r="B172" s="25"/>
      <c r="C172" s="26"/>
      <c r="AC172" s="27"/>
      <c r="AD172" s="27"/>
      <c r="AE172" s="27"/>
      <c r="AF172" s="27"/>
      <c r="AG172" s="27"/>
      <c r="AH172" s="27"/>
      <c r="AI172" s="27"/>
      <c r="AJ172" s="27"/>
      <c r="AK172" s="27"/>
      <c r="AL172" s="2"/>
      <c r="AM172" s="1"/>
      <c r="AN172" s="2"/>
      <c r="AO172" s="2"/>
      <c r="AP172" s="30"/>
      <c r="AQ172" s="30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</row>
    <row r="173" spans="2:138" s="11" customFormat="1" ht="31.5" customHeight="1" x14ac:dyDescent="0.2">
      <c r="B173" s="25"/>
      <c r="C173" s="26"/>
      <c r="AC173" s="27"/>
      <c r="AD173" s="27"/>
      <c r="AE173" s="27"/>
      <c r="AF173" s="27"/>
      <c r="AG173" s="27"/>
      <c r="AH173" s="27"/>
      <c r="AI173" s="27"/>
      <c r="AJ173" s="27"/>
      <c r="AK173" s="27"/>
      <c r="AL173" s="2"/>
      <c r="AM173" s="1"/>
      <c r="AN173" s="2"/>
      <c r="AO173" s="2"/>
      <c r="AP173" s="30"/>
      <c r="AQ173" s="30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</row>
    <row r="174" spans="2:138" s="11" customFormat="1" ht="31.5" customHeight="1" x14ac:dyDescent="0.2">
      <c r="B174" s="25"/>
      <c r="C174" s="26"/>
      <c r="AC174" s="27"/>
      <c r="AD174" s="27"/>
      <c r="AE174" s="27"/>
      <c r="AF174" s="27"/>
      <c r="AG174" s="27"/>
      <c r="AH174" s="27"/>
      <c r="AI174" s="27"/>
      <c r="AJ174" s="27"/>
      <c r="AK174" s="27"/>
      <c r="AL174" s="2"/>
      <c r="AM174" s="1"/>
      <c r="AN174" s="2"/>
      <c r="AO174" s="2"/>
      <c r="AP174" s="30"/>
      <c r="AQ174" s="30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</row>
    <row r="175" spans="2:138" s="11" customFormat="1" ht="31.5" customHeight="1" x14ac:dyDescent="0.2">
      <c r="B175" s="25"/>
      <c r="C175" s="26"/>
      <c r="AC175" s="27"/>
      <c r="AD175" s="27"/>
      <c r="AE175" s="27"/>
      <c r="AF175" s="27"/>
      <c r="AG175" s="27"/>
      <c r="AH175" s="27"/>
      <c r="AI175" s="27"/>
      <c r="AJ175" s="27"/>
      <c r="AK175" s="27"/>
      <c r="AL175" s="2"/>
      <c r="AM175" s="1"/>
      <c r="AN175" s="2"/>
      <c r="AO175" s="2"/>
      <c r="AP175" s="30">
        <f t="shared" ref="AP175:AP197" si="42">AL175*AM175</f>
        <v>0</v>
      </c>
      <c r="AQ175" s="30">
        <f t="shared" si="41"/>
        <v>0</v>
      </c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</row>
    <row r="176" spans="2:138" s="11" customFormat="1" ht="31.5" customHeight="1" x14ac:dyDescent="0.2">
      <c r="B176" s="25"/>
      <c r="C176" s="26"/>
      <c r="AC176" s="27"/>
      <c r="AD176" s="27"/>
      <c r="AE176" s="27"/>
      <c r="AF176" s="27"/>
      <c r="AG176" s="27"/>
      <c r="AH176" s="27"/>
      <c r="AI176" s="27"/>
      <c r="AJ176" s="27"/>
      <c r="AK176" s="27"/>
      <c r="AL176" s="2"/>
      <c r="AM176" s="1"/>
      <c r="AN176" s="2"/>
      <c r="AO176" s="2"/>
      <c r="AP176" s="30">
        <f t="shared" si="42"/>
        <v>0</v>
      </c>
      <c r="AQ176" s="30">
        <f t="shared" si="41"/>
        <v>0</v>
      </c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</row>
    <row r="177" spans="2:138" s="11" customFormat="1" ht="31.5" customHeight="1" x14ac:dyDescent="0.2">
      <c r="B177" s="25"/>
      <c r="C177" s="26"/>
      <c r="AC177" s="27"/>
      <c r="AD177" s="27"/>
      <c r="AE177" s="27"/>
      <c r="AF177" s="27"/>
      <c r="AG177" s="27"/>
      <c r="AH177" s="27"/>
      <c r="AI177" s="27"/>
      <c r="AJ177" s="27"/>
      <c r="AK177" s="27"/>
      <c r="AL177" s="2"/>
      <c r="AM177" s="1"/>
      <c r="AN177" s="2"/>
      <c r="AO177" s="2"/>
      <c r="AP177" s="30">
        <f t="shared" si="42"/>
        <v>0</v>
      </c>
      <c r="AQ177" s="30">
        <f t="shared" si="41"/>
        <v>0</v>
      </c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</row>
    <row r="178" spans="2:138" s="11" customFormat="1" ht="31.5" customHeight="1" x14ac:dyDescent="0.2">
      <c r="B178" s="25"/>
      <c r="C178" s="26"/>
      <c r="AC178" s="27"/>
      <c r="AD178" s="27"/>
      <c r="AE178" s="27"/>
      <c r="AF178" s="27"/>
      <c r="AG178" s="27"/>
      <c r="AH178" s="27"/>
      <c r="AI178" s="27"/>
      <c r="AJ178" s="27"/>
      <c r="AK178" s="27"/>
      <c r="AL178" s="2"/>
      <c r="AM178" s="1"/>
      <c r="AN178" s="2"/>
      <c r="AO178" s="2"/>
      <c r="AP178" s="30">
        <f t="shared" si="42"/>
        <v>0</v>
      </c>
      <c r="AQ178" s="30">
        <f t="shared" si="41"/>
        <v>0</v>
      </c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</row>
    <row r="179" spans="2:138" s="11" customFormat="1" ht="31.5" customHeight="1" x14ac:dyDescent="0.2">
      <c r="B179" s="25"/>
      <c r="C179" s="26"/>
      <c r="AC179" s="27"/>
      <c r="AD179" s="27"/>
      <c r="AE179" s="27"/>
      <c r="AF179" s="27"/>
      <c r="AG179" s="27"/>
      <c r="AH179" s="27"/>
      <c r="AI179" s="27"/>
      <c r="AJ179" s="27"/>
      <c r="AK179" s="27"/>
      <c r="AL179" s="2"/>
      <c r="AM179" s="1"/>
      <c r="AN179" s="2"/>
      <c r="AO179" s="2"/>
      <c r="AP179" s="30">
        <f t="shared" si="42"/>
        <v>0</v>
      </c>
      <c r="AQ179" s="30">
        <f t="shared" si="41"/>
        <v>0</v>
      </c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</row>
    <row r="180" spans="2:138" s="11" customFormat="1" ht="31.5" customHeight="1" x14ac:dyDescent="0.2">
      <c r="B180" s="25"/>
      <c r="C180" s="26"/>
      <c r="AC180" s="27"/>
      <c r="AD180" s="27"/>
      <c r="AE180" s="27"/>
      <c r="AF180" s="27"/>
      <c r="AG180" s="27"/>
      <c r="AH180" s="27"/>
      <c r="AI180" s="27"/>
      <c r="AJ180" s="27"/>
      <c r="AK180" s="27"/>
      <c r="AL180" s="2"/>
      <c r="AM180" s="1"/>
      <c r="AN180" s="2"/>
      <c r="AO180" s="2"/>
      <c r="AP180" s="30">
        <f t="shared" si="42"/>
        <v>0</v>
      </c>
      <c r="AQ180" s="30">
        <f t="shared" si="41"/>
        <v>0</v>
      </c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</row>
    <row r="181" spans="2:138" s="11" customFormat="1" ht="31.5" customHeight="1" x14ac:dyDescent="0.2">
      <c r="B181" s="25"/>
      <c r="C181" s="26"/>
      <c r="AC181" s="27"/>
      <c r="AD181" s="27"/>
      <c r="AE181" s="27"/>
      <c r="AF181" s="27"/>
      <c r="AG181" s="27"/>
      <c r="AH181" s="27"/>
      <c r="AI181" s="27"/>
      <c r="AJ181" s="27"/>
      <c r="AK181" s="27"/>
      <c r="AL181" s="2"/>
      <c r="AM181" s="1"/>
      <c r="AN181" s="2"/>
      <c r="AO181" s="2"/>
      <c r="AP181" s="30">
        <f t="shared" si="42"/>
        <v>0</v>
      </c>
      <c r="AQ181" s="30">
        <f t="shared" si="41"/>
        <v>0</v>
      </c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</row>
    <row r="182" spans="2:138" s="11" customFormat="1" ht="31.5" customHeight="1" x14ac:dyDescent="0.2">
      <c r="B182" s="25"/>
      <c r="C182" s="26"/>
      <c r="AC182" s="27"/>
      <c r="AD182" s="27"/>
      <c r="AE182" s="27"/>
      <c r="AF182" s="27"/>
      <c r="AG182" s="27"/>
      <c r="AH182" s="27"/>
      <c r="AI182" s="27"/>
      <c r="AJ182" s="27"/>
      <c r="AK182" s="27"/>
      <c r="AL182" s="2"/>
      <c r="AM182" s="1"/>
      <c r="AN182" s="2"/>
      <c r="AO182" s="2"/>
      <c r="AP182" s="30">
        <f t="shared" si="42"/>
        <v>0</v>
      </c>
      <c r="AQ182" s="30">
        <f t="shared" si="41"/>
        <v>0</v>
      </c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</row>
    <row r="183" spans="2:138" s="11" customFormat="1" ht="31.5" customHeight="1" x14ac:dyDescent="0.2">
      <c r="B183" s="25"/>
      <c r="C183" s="26"/>
      <c r="AC183" s="27"/>
      <c r="AD183" s="27"/>
      <c r="AE183" s="27"/>
      <c r="AF183" s="27"/>
      <c r="AG183" s="27"/>
      <c r="AH183" s="27"/>
      <c r="AI183" s="27"/>
      <c r="AJ183" s="27"/>
      <c r="AK183" s="27"/>
      <c r="AL183" s="2"/>
      <c r="AM183" s="1"/>
      <c r="AN183" s="2"/>
      <c r="AO183" s="2"/>
      <c r="AP183" s="30">
        <f t="shared" si="42"/>
        <v>0</v>
      </c>
      <c r="AQ183" s="30">
        <f t="shared" si="41"/>
        <v>0</v>
      </c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</row>
    <row r="184" spans="2:138" s="11" customFormat="1" ht="31.5" customHeight="1" x14ac:dyDescent="0.2">
      <c r="B184" s="25"/>
      <c r="C184" s="26"/>
      <c r="AC184" s="27"/>
      <c r="AD184" s="27"/>
      <c r="AE184" s="27"/>
      <c r="AF184" s="27"/>
      <c r="AG184" s="27"/>
      <c r="AH184" s="27"/>
      <c r="AI184" s="27"/>
      <c r="AJ184" s="27"/>
      <c r="AK184" s="27"/>
      <c r="AL184" s="2"/>
      <c r="AM184" s="1"/>
      <c r="AN184" s="2"/>
      <c r="AO184" s="2"/>
      <c r="AP184" s="30">
        <f t="shared" si="42"/>
        <v>0</v>
      </c>
      <c r="AQ184" s="30">
        <f t="shared" si="41"/>
        <v>0</v>
      </c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</row>
    <row r="185" spans="2:138" s="11" customFormat="1" ht="31.5" customHeight="1" x14ac:dyDescent="0.2">
      <c r="B185" s="25"/>
      <c r="C185" s="26"/>
      <c r="AC185" s="27"/>
      <c r="AD185" s="27"/>
      <c r="AE185" s="27"/>
      <c r="AF185" s="27"/>
      <c r="AG185" s="27"/>
      <c r="AH185" s="27"/>
      <c r="AI185" s="27"/>
      <c r="AJ185" s="27"/>
      <c r="AK185" s="27"/>
      <c r="AL185" s="2"/>
      <c r="AM185" s="1"/>
      <c r="AN185" s="2"/>
      <c r="AO185" s="2"/>
      <c r="AP185" s="30">
        <f t="shared" si="42"/>
        <v>0</v>
      </c>
      <c r="AQ185" s="30">
        <f t="shared" si="41"/>
        <v>0</v>
      </c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</row>
    <row r="186" spans="2:138" s="11" customFormat="1" ht="31.5" customHeight="1" x14ac:dyDescent="0.2">
      <c r="B186" s="25"/>
      <c r="C186" s="26"/>
      <c r="AC186" s="27"/>
      <c r="AD186" s="27"/>
      <c r="AE186" s="27"/>
      <c r="AF186" s="27"/>
      <c r="AG186" s="27"/>
      <c r="AH186" s="27"/>
      <c r="AI186" s="27"/>
      <c r="AJ186" s="27"/>
      <c r="AK186" s="27"/>
      <c r="AL186" s="2"/>
      <c r="AM186" s="1"/>
      <c r="AN186" s="2"/>
      <c r="AO186" s="2"/>
      <c r="AP186" s="30">
        <f t="shared" si="42"/>
        <v>0</v>
      </c>
      <c r="AQ186" s="30">
        <f t="shared" si="41"/>
        <v>0</v>
      </c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</row>
    <row r="187" spans="2:138" s="11" customFormat="1" ht="31.5" customHeight="1" x14ac:dyDescent="0.2">
      <c r="B187" s="25"/>
      <c r="C187" s="26"/>
      <c r="AC187" s="27"/>
      <c r="AD187" s="27"/>
      <c r="AE187" s="27"/>
      <c r="AF187" s="27"/>
      <c r="AG187" s="27"/>
      <c r="AH187" s="27"/>
      <c r="AI187" s="27"/>
      <c r="AJ187" s="27"/>
      <c r="AK187" s="27"/>
      <c r="AL187" s="2"/>
      <c r="AM187" s="1"/>
      <c r="AN187" s="2"/>
      <c r="AO187" s="2"/>
      <c r="AP187" s="30">
        <f t="shared" si="42"/>
        <v>0</v>
      </c>
      <c r="AQ187" s="30">
        <f t="shared" si="41"/>
        <v>0</v>
      </c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</row>
    <row r="188" spans="2:138" s="11" customFormat="1" ht="31.5" customHeight="1" x14ac:dyDescent="0.2">
      <c r="B188" s="25"/>
      <c r="C188" s="26"/>
      <c r="AC188" s="27"/>
      <c r="AD188" s="27"/>
      <c r="AE188" s="27"/>
      <c r="AF188" s="27"/>
      <c r="AG188" s="27"/>
      <c r="AH188" s="27"/>
      <c r="AI188" s="27"/>
      <c r="AJ188" s="27"/>
      <c r="AK188" s="27"/>
      <c r="AL188" s="2"/>
      <c r="AM188" s="1"/>
      <c r="AN188" s="2"/>
      <c r="AO188" s="2"/>
      <c r="AP188" s="30">
        <f t="shared" si="42"/>
        <v>0</v>
      </c>
      <c r="AQ188" s="30">
        <f t="shared" si="41"/>
        <v>0</v>
      </c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</row>
    <row r="189" spans="2:138" s="11" customFormat="1" ht="31.5" customHeight="1" x14ac:dyDescent="0.2">
      <c r="B189" s="25"/>
      <c r="C189" s="26"/>
      <c r="AC189" s="27"/>
      <c r="AD189" s="27"/>
      <c r="AE189" s="27"/>
      <c r="AF189" s="27"/>
      <c r="AG189" s="27"/>
      <c r="AH189" s="27"/>
      <c r="AI189" s="27"/>
      <c r="AJ189" s="27"/>
      <c r="AK189" s="27"/>
      <c r="AL189" s="2"/>
      <c r="AM189" s="1"/>
      <c r="AN189" s="2"/>
      <c r="AO189" s="2"/>
      <c r="AP189" s="30">
        <f t="shared" si="42"/>
        <v>0</v>
      </c>
      <c r="AQ189" s="30">
        <f t="shared" si="41"/>
        <v>0</v>
      </c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</row>
    <row r="190" spans="2:138" s="11" customFormat="1" ht="31.5" customHeight="1" x14ac:dyDescent="0.2">
      <c r="B190" s="25"/>
      <c r="C190" s="26"/>
      <c r="AC190" s="27"/>
      <c r="AD190" s="27"/>
      <c r="AE190" s="27"/>
      <c r="AF190" s="27"/>
      <c r="AG190" s="27"/>
      <c r="AH190" s="27"/>
      <c r="AI190" s="27"/>
      <c r="AJ190" s="27"/>
      <c r="AK190" s="27"/>
      <c r="AL190" s="2"/>
      <c r="AM190" s="1"/>
      <c r="AN190" s="2"/>
      <c r="AO190" s="2"/>
      <c r="AP190" s="30">
        <f t="shared" si="42"/>
        <v>0</v>
      </c>
      <c r="AQ190" s="30">
        <f t="shared" si="41"/>
        <v>0</v>
      </c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</row>
    <row r="191" spans="2:138" s="11" customFormat="1" ht="31.5" customHeight="1" x14ac:dyDescent="0.2">
      <c r="B191" s="25"/>
      <c r="C191" s="26"/>
      <c r="AC191" s="27"/>
      <c r="AD191" s="27"/>
      <c r="AE191" s="27"/>
      <c r="AF191" s="27"/>
      <c r="AG191" s="27"/>
      <c r="AH191" s="27"/>
      <c r="AI191" s="27"/>
      <c r="AJ191" s="27"/>
      <c r="AK191" s="27"/>
      <c r="AL191" s="2"/>
      <c r="AM191" s="1"/>
      <c r="AN191" s="2"/>
      <c r="AO191" s="2"/>
      <c r="AP191" s="30">
        <f t="shared" si="42"/>
        <v>0</v>
      </c>
      <c r="AQ191" s="30">
        <f t="shared" si="41"/>
        <v>0</v>
      </c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</row>
    <row r="192" spans="2:138" s="11" customFormat="1" ht="31.5" customHeight="1" x14ac:dyDescent="0.2">
      <c r="B192" s="25"/>
      <c r="C192" s="26"/>
      <c r="AC192" s="27"/>
      <c r="AD192" s="27"/>
      <c r="AE192" s="27"/>
      <c r="AF192" s="27"/>
      <c r="AG192" s="27"/>
      <c r="AH192" s="27"/>
      <c r="AI192" s="27"/>
      <c r="AJ192" s="27"/>
      <c r="AK192" s="27"/>
      <c r="AL192" s="2"/>
      <c r="AM192" s="1"/>
      <c r="AN192" s="2"/>
      <c r="AO192" s="2"/>
      <c r="AP192" s="30">
        <f t="shared" si="42"/>
        <v>0</v>
      </c>
      <c r="AQ192" s="30">
        <f t="shared" si="41"/>
        <v>0</v>
      </c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</row>
    <row r="193" spans="2:138" s="11" customFormat="1" ht="31.5" customHeight="1" x14ac:dyDescent="0.2">
      <c r="B193" s="25"/>
      <c r="C193" s="26"/>
      <c r="AC193" s="27"/>
      <c r="AD193" s="27"/>
      <c r="AE193" s="27"/>
      <c r="AF193" s="27"/>
      <c r="AG193" s="27"/>
      <c r="AH193" s="27"/>
      <c r="AI193" s="27"/>
      <c r="AJ193" s="27"/>
      <c r="AK193" s="27"/>
      <c r="AL193" s="2"/>
      <c r="AM193" s="1"/>
      <c r="AN193" s="2"/>
      <c r="AO193" s="2"/>
      <c r="AP193" s="30">
        <f t="shared" si="42"/>
        <v>0</v>
      </c>
      <c r="AQ193" s="30">
        <f t="shared" si="41"/>
        <v>0</v>
      </c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</row>
    <row r="194" spans="2:138" s="11" customFormat="1" ht="31.5" customHeight="1" x14ac:dyDescent="0.2">
      <c r="B194" s="25"/>
      <c r="C194" s="26"/>
      <c r="AC194" s="27"/>
      <c r="AD194" s="27"/>
      <c r="AE194" s="27"/>
      <c r="AF194" s="27"/>
      <c r="AG194" s="27"/>
      <c r="AH194" s="27"/>
      <c r="AI194" s="27"/>
      <c r="AJ194" s="27"/>
      <c r="AK194" s="27"/>
      <c r="AL194" s="2"/>
      <c r="AM194" s="1"/>
      <c r="AN194" s="2"/>
      <c r="AO194" s="2"/>
      <c r="AP194" s="30">
        <f t="shared" si="42"/>
        <v>0</v>
      </c>
      <c r="AQ194" s="30">
        <f t="shared" si="41"/>
        <v>0</v>
      </c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</row>
    <row r="195" spans="2:138" s="11" customFormat="1" ht="31.5" customHeight="1" x14ac:dyDescent="0.2">
      <c r="B195" s="25"/>
      <c r="C195" s="26"/>
      <c r="AC195" s="27"/>
      <c r="AD195" s="27"/>
      <c r="AE195" s="27"/>
      <c r="AF195" s="27"/>
      <c r="AG195" s="27"/>
      <c r="AH195" s="27"/>
      <c r="AI195" s="27"/>
      <c r="AJ195" s="27"/>
      <c r="AK195" s="27"/>
      <c r="AL195" s="2"/>
      <c r="AM195" s="1"/>
      <c r="AN195" s="2"/>
      <c r="AO195" s="2"/>
      <c r="AP195" s="30">
        <f t="shared" si="42"/>
        <v>0</v>
      </c>
      <c r="AQ195" s="30">
        <f t="shared" si="41"/>
        <v>0</v>
      </c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</row>
    <row r="196" spans="2:138" s="11" customFormat="1" ht="31.5" customHeight="1" x14ac:dyDescent="0.2">
      <c r="B196" s="25"/>
      <c r="C196" s="26"/>
      <c r="AC196" s="27"/>
      <c r="AD196" s="27"/>
      <c r="AE196" s="27"/>
      <c r="AF196" s="27"/>
      <c r="AG196" s="27"/>
      <c r="AH196" s="27"/>
      <c r="AI196" s="27"/>
      <c r="AJ196" s="27"/>
      <c r="AK196" s="27"/>
      <c r="AL196" s="2"/>
      <c r="AM196" s="1"/>
      <c r="AN196" s="2"/>
      <c r="AO196" s="2"/>
      <c r="AP196" s="30">
        <f t="shared" si="42"/>
        <v>0</v>
      </c>
      <c r="AQ196" s="30">
        <f t="shared" si="41"/>
        <v>0</v>
      </c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</row>
    <row r="197" spans="2:138" s="11" customFormat="1" ht="31.5" customHeight="1" x14ac:dyDescent="0.2">
      <c r="B197" s="25"/>
      <c r="C197" s="26"/>
      <c r="AC197" s="27"/>
      <c r="AD197" s="27"/>
      <c r="AE197" s="27"/>
      <c r="AF197" s="27"/>
      <c r="AG197" s="27"/>
      <c r="AH197" s="27"/>
      <c r="AI197" s="27"/>
      <c r="AJ197" s="27"/>
      <c r="AK197" s="27"/>
      <c r="AL197" s="2"/>
      <c r="AM197" s="1"/>
      <c r="AN197" s="2"/>
      <c r="AO197" s="2"/>
      <c r="AP197" s="30">
        <f t="shared" si="42"/>
        <v>0</v>
      </c>
      <c r="AQ197" s="30">
        <f t="shared" si="41"/>
        <v>0</v>
      </c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</row>
    <row r="198" spans="2:138" s="11" customFormat="1" ht="31.5" customHeight="1" x14ac:dyDescent="0.2">
      <c r="B198" s="25"/>
      <c r="C198" s="26"/>
      <c r="AC198" s="27"/>
      <c r="AD198" s="27"/>
      <c r="AE198" s="27"/>
      <c r="AF198" s="27"/>
      <c r="AG198" s="27"/>
      <c r="AH198" s="27"/>
      <c r="AI198" s="27"/>
      <c r="AJ198" s="27"/>
      <c r="AK198" s="27"/>
      <c r="AL198" s="2"/>
      <c r="AM198" s="1"/>
      <c r="AN198" s="2"/>
      <c r="AO198" s="2"/>
      <c r="AP198" s="30">
        <f t="shared" ref="AP198:AP224" si="43">AL198*AM198</f>
        <v>0</v>
      </c>
      <c r="AQ198" s="30">
        <f t="shared" ref="AQ198:AQ224" si="44">AK198-AP198</f>
        <v>0</v>
      </c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</row>
    <row r="199" spans="2:138" s="11" customFormat="1" ht="31.5" customHeight="1" x14ac:dyDescent="0.2">
      <c r="B199" s="25"/>
      <c r="C199" s="26"/>
      <c r="AC199" s="27"/>
      <c r="AD199" s="27"/>
      <c r="AE199" s="27"/>
      <c r="AF199" s="27"/>
      <c r="AG199" s="27"/>
      <c r="AH199" s="27"/>
      <c r="AI199" s="27"/>
      <c r="AJ199" s="27"/>
      <c r="AK199" s="27"/>
      <c r="AL199" s="2"/>
      <c r="AM199" s="1"/>
      <c r="AN199" s="2"/>
      <c r="AO199" s="2"/>
      <c r="AP199" s="30">
        <f t="shared" si="43"/>
        <v>0</v>
      </c>
      <c r="AQ199" s="30">
        <f t="shared" si="44"/>
        <v>0</v>
      </c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</row>
    <row r="200" spans="2:138" s="11" customFormat="1" ht="31.5" customHeight="1" x14ac:dyDescent="0.2">
      <c r="B200" s="25"/>
      <c r="C200" s="26"/>
      <c r="AC200" s="27"/>
      <c r="AD200" s="27"/>
      <c r="AE200" s="27"/>
      <c r="AF200" s="27"/>
      <c r="AG200" s="27"/>
      <c r="AH200" s="27"/>
      <c r="AI200" s="27"/>
      <c r="AJ200" s="27"/>
      <c r="AK200" s="27"/>
      <c r="AL200" s="2"/>
      <c r="AM200" s="1"/>
      <c r="AN200" s="2"/>
      <c r="AO200" s="2"/>
      <c r="AP200" s="30">
        <f t="shared" si="43"/>
        <v>0</v>
      </c>
      <c r="AQ200" s="30">
        <f t="shared" si="44"/>
        <v>0</v>
      </c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</row>
    <row r="201" spans="2:138" s="11" customFormat="1" ht="31.5" customHeight="1" x14ac:dyDescent="0.2">
      <c r="B201" s="25"/>
      <c r="C201" s="26"/>
      <c r="AC201" s="27"/>
      <c r="AD201" s="27"/>
      <c r="AE201" s="27"/>
      <c r="AF201" s="27"/>
      <c r="AG201" s="27"/>
      <c r="AH201" s="27"/>
      <c r="AI201" s="27"/>
      <c r="AJ201" s="27"/>
      <c r="AK201" s="27"/>
      <c r="AL201" s="2"/>
      <c r="AM201" s="1"/>
      <c r="AN201" s="2"/>
      <c r="AO201" s="2"/>
      <c r="AP201" s="30">
        <f t="shared" si="43"/>
        <v>0</v>
      </c>
      <c r="AQ201" s="30">
        <f t="shared" si="44"/>
        <v>0</v>
      </c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</row>
    <row r="202" spans="2:138" s="11" customFormat="1" ht="31.5" customHeight="1" x14ac:dyDescent="0.2">
      <c r="B202" s="25"/>
      <c r="C202" s="26"/>
      <c r="AC202" s="27"/>
      <c r="AD202" s="27"/>
      <c r="AE202" s="27"/>
      <c r="AF202" s="27"/>
      <c r="AG202" s="27"/>
      <c r="AH202" s="27"/>
      <c r="AI202" s="27"/>
      <c r="AJ202" s="27"/>
      <c r="AK202" s="27"/>
      <c r="AL202" s="2"/>
      <c r="AM202" s="1"/>
      <c r="AN202" s="2"/>
      <c r="AO202" s="2"/>
      <c r="AP202" s="30">
        <f t="shared" si="43"/>
        <v>0</v>
      </c>
      <c r="AQ202" s="30">
        <f t="shared" si="44"/>
        <v>0</v>
      </c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</row>
    <row r="203" spans="2:138" s="11" customFormat="1" ht="31.5" customHeight="1" x14ac:dyDescent="0.2">
      <c r="B203" s="25"/>
      <c r="C203" s="26"/>
      <c r="AC203" s="27"/>
      <c r="AD203" s="27"/>
      <c r="AE203" s="27"/>
      <c r="AF203" s="27"/>
      <c r="AG203" s="27"/>
      <c r="AH203" s="27"/>
      <c r="AI203" s="27"/>
      <c r="AJ203" s="27"/>
      <c r="AK203" s="27"/>
      <c r="AL203" s="2"/>
      <c r="AM203" s="1"/>
      <c r="AN203" s="2"/>
      <c r="AO203" s="2"/>
      <c r="AP203" s="30">
        <f t="shared" si="43"/>
        <v>0</v>
      </c>
      <c r="AQ203" s="30">
        <f t="shared" si="44"/>
        <v>0</v>
      </c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</row>
    <row r="204" spans="2:138" s="11" customFormat="1" ht="31.5" customHeight="1" x14ac:dyDescent="0.2">
      <c r="B204" s="25"/>
      <c r="C204" s="26"/>
      <c r="AC204" s="27"/>
      <c r="AD204" s="27"/>
      <c r="AE204" s="27"/>
      <c r="AF204" s="27"/>
      <c r="AG204" s="27"/>
      <c r="AH204" s="27"/>
      <c r="AI204" s="27"/>
      <c r="AJ204" s="27"/>
      <c r="AK204" s="27"/>
      <c r="AL204" s="2"/>
      <c r="AM204" s="1"/>
      <c r="AN204" s="2"/>
      <c r="AO204" s="2"/>
      <c r="AP204" s="30">
        <f t="shared" si="43"/>
        <v>0</v>
      </c>
      <c r="AQ204" s="30">
        <f t="shared" si="44"/>
        <v>0</v>
      </c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</row>
    <row r="205" spans="2:138" s="11" customFormat="1" ht="31.5" customHeight="1" x14ac:dyDescent="0.2">
      <c r="B205" s="25"/>
      <c r="C205" s="26"/>
      <c r="AC205" s="27"/>
      <c r="AD205" s="27"/>
      <c r="AE205" s="27"/>
      <c r="AF205" s="27"/>
      <c r="AG205" s="27"/>
      <c r="AH205" s="27"/>
      <c r="AI205" s="27"/>
      <c r="AJ205" s="27"/>
      <c r="AK205" s="27"/>
      <c r="AL205" s="2"/>
      <c r="AM205" s="1"/>
      <c r="AN205" s="2"/>
      <c r="AO205" s="2"/>
      <c r="AP205" s="30">
        <f t="shared" si="43"/>
        <v>0</v>
      </c>
      <c r="AQ205" s="30">
        <f t="shared" si="44"/>
        <v>0</v>
      </c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</row>
    <row r="206" spans="2:138" s="11" customFormat="1" ht="31.5" customHeight="1" x14ac:dyDescent="0.2">
      <c r="B206" s="25"/>
      <c r="C206" s="26"/>
      <c r="AC206" s="27"/>
      <c r="AD206" s="27"/>
      <c r="AE206" s="27"/>
      <c r="AF206" s="27"/>
      <c r="AG206" s="27"/>
      <c r="AH206" s="27"/>
      <c r="AI206" s="27"/>
      <c r="AJ206" s="27"/>
      <c r="AK206" s="27"/>
      <c r="AL206" s="2"/>
      <c r="AM206" s="1"/>
      <c r="AN206" s="2"/>
      <c r="AO206" s="2"/>
      <c r="AP206" s="30">
        <f t="shared" si="43"/>
        <v>0</v>
      </c>
      <c r="AQ206" s="30">
        <f t="shared" si="44"/>
        <v>0</v>
      </c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</row>
    <row r="207" spans="2:138" s="11" customFormat="1" ht="31.5" customHeight="1" x14ac:dyDescent="0.2">
      <c r="B207" s="25"/>
      <c r="C207" s="26"/>
      <c r="AC207" s="27"/>
      <c r="AD207" s="27"/>
      <c r="AE207" s="27"/>
      <c r="AF207" s="27"/>
      <c r="AG207" s="27"/>
      <c r="AH207" s="27"/>
      <c r="AI207" s="27"/>
      <c r="AJ207" s="27"/>
      <c r="AK207" s="27"/>
      <c r="AL207" s="2"/>
      <c r="AM207" s="1"/>
      <c r="AN207" s="2"/>
      <c r="AO207" s="2"/>
      <c r="AP207" s="30">
        <f t="shared" si="43"/>
        <v>0</v>
      </c>
      <c r="AQ207" s="30">
        <f t="shared" si="44"/>
        <v>0</v>
      </c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</row>
    <row r="208" spans="2:138" s="11" customFormat="1" ht="31.5" customHeight="1" x14ac:dyDescent="0.2">
      <c r="B208" s="25"/>
      <c r="C208" s="26"/>
      <c r="AC208" s="27"/>
      <c r="AD208" s="27"/>
      <c r="AE208" s="27"/>
      <c r="AF208" s="27"/>
      <c r="AG208" s="27"/>
      <c r="AH208" s="27"/>
      <c r="AI208" s="27"/>
      <c r="AJ208" s="27"/>
      <c r="AK208" s="27"/>
      <c r="AL208" s="2"/>
      <c r="AM208" s="1"/>
      <c r="AN208" s="2"/>
      <c r="AO208" s="2"/>
      <c r="AP208" s="30">
        <f t="shared" si="43"/>
        <v>0</v>
      </c>
      <c r="AQ208" s="30">
        <f t="shared" si="44"/>
        <v>0</v>
      </c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</row>
    <row r="209" spans="2:138" s="11" customFormat="1" ht="31.5" customHeight="1" x14ac:dyDescent="0.2">
      <c r="B209" s="25"/>
      <c r="C209" s="26"/>
      <c r="AC209" s="27"/>
      <c r="AD209" s="27"/>
      <c r="AE209" s="27"/>
      <c r="AF209" s="27"/>
      <c r="AG209" s="27"/>
      <c r="AH209" s="27"/>
      <c r="AI209" s="27"/>
      <c r="AJ209" s="27"/>
      <c r="AK209" s="27"/>
      <c r="AL209" s="2"/>
      <c r="AM209" s="1"/>
      <c r="AN209" s="2"/>
      <c r="AO209" s="2"/>
      <c r="AP209" s="30">
        <f t="shared" si="43"/>
        <v>0</v>
      </c>
      <c r="AQ209" s="30">
        <f t="shared" si="44"/>
        <v>0</v>
      </c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</row>
    <row r="210" spans="2:138" s="11" customFormat="1" ht="31.5" customHeight="1" x14ac:dyDescent="0.2">
      <c r="B210" s="25"/>
      <c r="C210" s="26"/>
      <c r="AC210" s="27"/>
      <c r="AD210" s="27"/>
      <c r="AE210" s="27"/>
      <c r="AF210" s="27"/>
      <c r="AG210" s="27"/>
      <c r="AH210" s="27"/>
      <c r="AI210" s="27"/>
      <c r="AJ210" s="27"/>
      <c r="AK210" s="27"/>
      <c r="AL210" s="2"/>
      <c r="AM210" s="1"/>
      <c r="AN210" s="2"/>
      <c r="AO210" s="2"/>
      <c r="AP210" s="30">
        <f t="shared" si="43"/>
        <v>0</v>
      </c>
      <c r="AQ210" s="30">
        <f t="shared" si="44"/>
        <v>0</v>
      </c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</row>
    <row r="211" spans="2:138" s="11" customFormat="1" ht="31.5" customHeight="1" x14ac:dyDescent="0.2">
      <c r="B211" s="25"/>
      <c r="C211" s="26"/>
      <c r="AC211" s="27"/>
      <c r="AD211" s="27"/>
      <c r="AE211" s="27"/>
      <c r="AF211" s="27"/>
      <c r="AG211" s="27"/>
      <c r="AH211" s="27"/>
      <c r="AI211" s="27"/>
      <c r="AJ211" s="27"/>
      <c r="AK211" s="27"/>
      <c r="AL211" s="2"/>
      <c r="AM211" s="1"/>
      <c r="AN211" s="2"/>
      <c r="AO211" s="2"/>
      <c r="AP211" s="30">
        <f t="shared" si="43"/>
        <v>0</v>
      </c>
      <c r="AQ211" s="30">
        <f t="shared" si="44"/>
        <v>0</v>
      </c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</row>
    <row r="212" spans="2:138" s="11" customFormat="1" ht="31.5" customHeight="1" x14ac:dyDescent="0.2">
      <c r="B212" s="25"/>
      <c r="C212" s="26"/>
      <c r="AC212" s="27"/>
      <c r="AD212" s="27"/>
      <c r="AE212" s="27"/>
      <c r="AF212" s="27"/>
      <c r="AG212" s="27"/>
      <c r="AH212" s="27"/>
      <c r="AI212" s="27"/>
      <c r="AJ212" s="27"/>
      <c r="AK212" s="27"/>
      <c r="AL212" s="2"/>
      <c r="AM212" s="1"/>
      <c r="AN212" s="2"/>
      <c r="AO212" s="2"/>
      <c r="AP212" s="30">
        <f t="shared" si="43"/>
        <v>0</v>
      </c>
      <c r="AQ212" s="30">
        <f t="shared" si="44"/>
        <v>0</v>
      </c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</row>
    <row r="213" spans="2:138" s="11" customFormat="1" ht="31.5" customHeight="1" x14ac:dyDescent="0.2">
      <c r="B213" s="25"/>
      <c r="C213" s="26"/>
      <c r="AC213" s="27"/>
      <c r="AD213" s="27"/>
      <c r="AE213" s="27"/>
      <c r="AF213" s="27"/>
      <c r="AG213" s="27"/>
      <c r="AH213" s="27"/>
      <c r="AI213" s="27"/>
      <c r="AJ213" s="27"/>
      <c r="AK213" s="27"/>
      <c r="AL213" s="2"/>
      <c r="AM213" s="1"/>
      <c r="AN213" s="2"/>
      <c r="AO213" s="2"/>
      <c r="AP213" s="30">
        <f t="shared" si="43"/>
        <v>0</v>
      </c>
      <c r="AQ213" s="30">
        <f t="shared" si="44"/>
        <v>0</v>
      </c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</row>
    <row r="214" spans="2:138" s="11" customFormat="1" ht="31.5" customHeight="1" x14ac:dyDescent="0.2">
      <c r="B214" s="25"/>
      <c r="C214" s="26"/>
      <c r="AC214" s="27"/>
      <c r="AD214" s="27"/>
      <c r="AE214" s="27"/>
      <c r="AF214" s="27"/>
      <c r="AG214" s="27"/>
      <c r="AH214" s="27"/>
      <c r="AI214" s="27"/>
      <c r="AJ214" s="27"/>
      <c r="AK214" s="27"/>
      <c r="AL214" s="2"/>
      <c r="AM214" s="1"/>
      <c r="AN214" s="2"/>
      <c r="AO214" s="2"/>
      <c r="AP214" s="30">
        <f t="shared" si="43"/>
        <v>0</v>
      </c>
      <c r="AQ214" s="30">
        <f t="shared" si="44"/>
        <v>0</v>
      </c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</row>
    <row r="215" spans="2:138" s="11" customFormat="1" ht="31.5" customHeight="1" x14ac:dyDescent="0.2">
      <c r="B215" s="25"/>
      <c r="C215" s="26"/>
      <c r="AC215" s="27"/>
      <c r="AD215" s="27"/>
      <c r="AE215" s="27"/>
      <c r="AF215" s="27"/>
      <c r="AG215" s="27"/>
      <c r="AH215" s="27"/>
      <c r="AI215" s="27"/>
      <c r="AJ215" s="27"/>
      <c r="AK215" s="27"/>
      <c r="AL215" s="2"/>
      <c r="AM215" s="1"/>
      <c r="AN215" s="2"/>
      <c r="AO215" s="2"/>
      <c r="AP215" s="30">
        <f t="shared" si="43"/>
        <v>0</v>
      </c>
      <c r="AQ215" s="30">
        <f t="shared" si="44"/>
        <v>0</v>
      </c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</row>
    <row r="216" spans="2:138" s="11" customFormat="1" ht="31.5" customHeight="1" x14ac:dyDescent="0.2">
      <c r="B216" s="25"/>
      <c r="C216" s="26"/>
      <c r="AC216" s="27"/>
      <c r="AD216" s="27"/>
      <c r="AE216" s="27"/>
      <c r="AF216" s="27"/>
      <c r="AG216" s="27"/>
      <c r="AH216" s="27"/>
      <c r="AI216" s="27"/>
      <c r="AJ216" s="27"/>
      <c r="AK216" s="27"/>
      <c r="AL216" s="2"/>
      <c r="AM216" s="1"/>
      <c r="AN216" s="2"/>
      <c r="AO216" s="2"/>
      <c r="AP216" s="30">
        <f t="shared" si="43"/>
        <v>0</v>
      </c>
      <c r="AQ216" s="30">
        <f t="shared" si="44"/>
        <v>0</v>
      </c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</row>
    <row r="217" spans="2:138" s="11" customFormat="1" ht="31.5" customHeight="1" x14ac:dyDescent="0.2">
      <c r="B217" s="25"/>
      <c r="C217" s="26"/>
      <c r="AC217" s="27"/>
      <c r="AD217" s="27"/>
      <c r="AE217" s="27"/>
      <c r="AF217" s="27"/>
      <c r="AG217" s="27"/>
      <c r="AH217" s="27"/>
      <c r="AI217" s="27"/>
      <c r="AJ217" s="27"/>
      <c r="AK217" s="27"/>
      <c r="AL217" s="2"/>
      <c r="AM217" s="1"/>
      <c r="AN217" s="2"/>
      <c r="AO217" s="2"/>
      <c r="AP217" s="30">
        <f t="shared" si="43"/>
        <v>0</v>
      </c>
      <c r="AQ217" s="30">
        <f t="shared" si="44"/>
        <v>0</v>
      </c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</row>
    <row r="218" spans="2:138" s="11" customFormat="1" ht="31.5" customHeight="1" x14ac:dyDescent="0.2">
      <c r="B218" s="25"/>
      <c r="C218" s="26"/>
      <c r="AC218" s="27"/>
      <c r="AD218" s="27"/>
      <c r="AE218" s="27"/>
      <c r="AF218" s="27"/>
      <c r="AG218" s="27"/>
      <c r="AH218" s="27"/>
      <c r="AI218" s="27"/>
      <c r="AJ218" s="27"/>
      <c r="AK218" s="27"/>
      <c r="AL218" s="2"/>
      <c r="AM218" s="1"/>
      <c r="AN218" s="2"/>
      <c r="AO218" s="2"/>
      <c r="AP218" s="30">
        <f t="shared" si="43"/>
        <v>0</v>
      </c>
      <c r="AQ218" s="30">
        <f t="shared" si="44"/>
        <v>0</v>
      </c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</row>
    <row r="219" spans="2:138" s="11" customFormat="1" ht="31.5" customHeight="1" x14ac:dyDescent="0.2">
      <c r="B219" s="25"/>
      <c r="C219" s="26"/>
      <c r="AC219" s="27"/>
      <c r="AD219" s="27"/>
      <c r="AE219" s="27"/>
      <c r="AF219" s="27"/>
      <c r="AG219" s="27"/>
      <c r="AH219" s="27"/>
      <c r="AI219" s="27"/>
      <c r="AJ219" s="27"/>
      <c r="AK219" s="27"/>
      <c r="AL219" s="2"/>
      <c r="AM219" s="1"/>
      <c r="AN219" s="2"/>
      <c r="AO219" s="2"/>
      <c r="AP219" s="30">
        <f t="shared" si="43"/>
        <v>0</v>
      </c>
      <c r="AQ219" s="30">
        <f t="shared" si="44"/>
        <v>0</v>
      </c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</row>
    <row r="220" spans="2:138" s="11" customFormat="1" ht="31.5" customHeight="1" x14ac:dyDescent="0.2">
      <c r="B220" s="25"/>
      <c r="C220" s="26"/>
      <c r="AC220" s="27"/>
      <c r="AD220" s="27"/>
      <c r="AE220" s="27"/>
      <c r="AF220" s="27"/>
      <c r="AG220" s="27"/>
      <c r="AH220" s="27"/>
      <c r="AI220" s="27"/>
      <c r="AJ220" s="27"/>
      <c r="AK220" s="27"/>
      <c r="AL220" s="2"/>
      <c r="AM220" s="1"/>
      <c r="AN220" s="2"/>
      <c r="AO220" s="2"/>
      <c r="AP220" s="30">
        <f t="shared" si="43"/>
        <v>0</v>
      </c>
      <c r="AQ220" s="30">
        <f t="shared" si="44"/>
        <v>0</v>
      </c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</row>
    <row r="221" spans="2:138" s="11" customFormat="1" ht="31.5" customHeight="1" x14ac:dyDescent="0.2">
      <c r="B221" s="25"/>
      <c r="C221" s="26"/>
      <c r="AC221" s="27"/>
      <c r="AD221" s="27"/>
      <c r="AE221" s="27"/>
      <c r="AF221" s="27"/>
      <c r="AG221" s="27"/>
      <c r="AH221" s="27"/>
      <c r="AI221" s="27"/>
      <c r="AJ221" s="27"/>
      <c r="AK221" s="27"/>
      <c r="AL221" s="2"/>
      <c r="AM221" s="1"/>
      <c r="AN221" s="2"/>
      <c r="AO221" s="2"/>
      <c r="AP221" s="30">
        <f t="shared" si="43"/>
        <v>0</v>
      </c>
      <c r="AQ221" s="30">
        <f t="shared" si="44"/>
        <v>0</v>
      </c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</row>
    <row r="222" spans="2:138" s="11" customFormat="1" ht="31.5" customHeight="1" x14ac:dyDescent="0.2">
      <c r="B222" s="25"/>
      <c r="C222" s="26"/>
      <c r="AC222" s="27"/>
      <c r="AD222" s="27"/>
      <c r="AE222" s="27"/>
      <c r="AF222" s="27"/>
      <c r="AG222" s="27"/>
      <c r="AH222" s="27"/>
      <c r="AI222" s="27"/>
      <c r="AJ222" s="27"/>
      <c r="AK222" s="27"/>
      <c r="AL222" s="2"/>
      <c r="AM222" s="1"/>
      <c r="AN222" s="2"/>
      <c r="AO222" s="2"/>
      <c r="AP222" s="30">
        <f t="shared" si="43"/>
        <v>0</v>
      </c>
      <c r="AQ222" s="30">
        <f t="shared" si="44"/>
        <v>0</v>
      </c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</row>
    <row r="223" spans="2:138" s="11" customFormat="1" ht="31.5" customHeight="1" x14ac:dyDescent="0.2">
      <c r="B223" s="25"/>
      <c r="C223" s="26"/>
      <c r="AC223" s="27"/>
      <c r="AD223" s="27"/>
      <c r="AE223" s="27"/>
      <c r="AF223" s="27"/>
      <c r="AG223" s="27"/>
      <c r="AH223" s="27"/>
      <c r="AI223" s="27"/>
      <c r="AJ223" s="27"/>
      <c r="AK223" s="27"/>
      <c r="AL223" s="2"/>
      <c r="AM223" s="1"/>
      <c r="AN223" s="2"/>
      <c r="AO223" s="2"/>
      <c r="AP223" s="30">
        <f t="shared" si="43"/>
        <v>0</v>
      </c>
      <c r="AQ223" s="30">
        <f t="shared" si="44"/>
        <v>0</v>
      </c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</row>
    <row r="224" spans="2:138" s="11" customFormat="1" ht="31.5" customHeight="1" x14ac:dyDescent="0.2">
      <c r="B224" s="25"/>
      <c r="C224" s="26"/>
      <c r="AC224" s="27"/>
      <c r="AD224" s="27"/>
      <c r="AE224" s="27"/>
      <c r="AF224" s="27"/>
      <c r="AG224" s="27"/>
      <c r="AH224" s="27"/>
      <c r="AI224" s="27"/>
      <c r="AJ224" s="27"/>
      <c r="AK224" s="27"/>
      <c r="AL224" s="2"/>
      <c r="AM224" s="1"/>
      <c r="AN224" s="2"/>
      <c r="AO224" s="2"/>
      <c r="AP224" s="30">
        <f t="shared" si="43"/>
        <v>0</v>
      </c>
      <c r="AQ224" s="30">
        <f t="shared" si="44"/>
        <v>0</v>
      </c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</row>
    <row r="225" spans="2:138" s="11" customFormat="1" ht="31.5" customHeight="1" x14ac:dyDescent="0.2">
      <c r="B225" s="25"/>
      <c r="C225" s="26"/>
      <c r="AC225" s="27"/>
      <c r="AD225" s="27"/>
      <c r="AE225" s="27"/>
      <c r="AF225" s="27"/>
      <c r="AG225" s="27"/>
      <c r="AH225" s="27"/>
      <c r="AI225" s="27"/>
      <c r="AJ225" s="27"/>
      <c r="AK225" s="27"/>
      <c r="AL225" s="2"/>
      <c r="AM225" s="1"/>
      <c r="AN225" s="2"/>
      <c r="AO225" s="2"/>
      <c r="AP225" s="30"/>
      <c r="AQ225" s="30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</row>
    <row r="226" spans="2:138" s="11" customFormat="1" ht="31.5" customHeight="1" x14ac:dyDescent="0.2">
      <c r="B226" s="25"/>
      <c r="C226" s="26"/>
      <c r="AC226" s="27"/>
      <c r="AD226" s="27"/>
      <c r="AE226" s="27"/>
      <c r="AF226" s="27"/>
      <c r="AG226" s="27"/>
      <c r="AH226" s="27"/>
      <c r="AI226" s="27"/>
      <c r="AJ226" s="27"/>
      <c r="AK226" s="27"/>
      <c r="AL226" s="2"/>
      <c r="AM226" s="1"/>
      <c r="AN226" s="2"/>
      <c r="AO226" s="2"/>
      <c r="AP226" s="30"/>
      <c r="AQ226" s="30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</row>
    <row r="227" spans="2:138" s="11" customFormat="1" ht="31.5" customHeight="1" x14ac:dyDescent="0.2">
      <c r="B227" s="25"/>
      <c r="C227" s="26"/>
      <c r="AC227" s="27"/>
      <c r="AD227" s="27"/>
      <c r="AE227" s="27"/>
      <c r="AF227" s="27"/>
      <c r="AG227" s="27"/>
      <c r="AH227" s="27"/>
      <c r="AI227" s="27"/>
      <c r="AJ227" s="27"/>
      <c r="AK227" s="27"/>
      <c r="AL227" s="2"/>
      <c r="AM227" s="1"/>
      <c r="AN227" s="2"/>
      <c r="AO227" s="2"/>
      <c r="AP227" s="30"/>
      <c r="AQ227" s="30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</row>
    <row r="228" spans="2:138" s="11" customFormat="1" ht="31.5" customHeight="1" x14ac:dyDescent="0.2">
      <c r="B228" s="25"/>
      <c r="C228" s="26"/>
      <c r="AC228" s="27"/>
      <c r="AD228" s="27"/>
      <c r="AE228" s="27"/>
      <c r="AF228" s="27"/>
      <c r="AG228" s="27"/>
      <c r="AH228" s="27"/>
      <c r="AI228" s="27"/>
      <c r="AJ228" s="27"/>
      <c r="AK228" s="27"/>
      <c r="AL228" s="2"/>
      <c r="AM228" s="1"/>
      <c r="AN228" s="2"/>
      <c r="AO228" s="2"/>
      <c r="AP228" s="30"/>
      <c r="AQ228" s="30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</row>
    <row r="229" spans="2:138" s="11" customFormat="1" ht="31.5" customHeight="1" x14ac:dyDescent="0.2">
      <c r="B229" s="25"/>
      <c r="C229" s="26"/>
      <c r="AC229" s="27"/>
      <c r="AD229" s="27"/>
      <c r="AE229" s="27"/>
      <c r="AF229" s="27"/>
      <c r="AG229" s="27"/>
      <c r="AH229" s="27"/>
      <c r="AI229" s="27"/>
      <c r="AJ229" s="27"/>
      <c r="AK229" s="27"/>
      <c r="AL229" s="2"/>
      <c r="AM229" s="1"/>
      <c r="AN229" s="2"/>
      <c r="AO229" s="2"/>
      <c r="AP229" s="30"/>
      <c r="AQ229" s="30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</row>
    <row r="230" spans="2:138" s="11" customFormat="1" ht="31.5" customHeight="1" x14ac:dyDescent="0.2">
      <c r="B230" s="25"/>
      <c r="C230" s="26"/>
      <c r="AC230" s="27"/>
      <c r="AD230" s="27"/>
      <c r="AE230" s="27"/>
      <c r="AF230" s="27"/>
      <c r="AG230" s="27"/>
      <c r="AH230" s="27"/>
      <c r="AI230" s="27"/>
      <c r="AJ230" s="27"/>
      <c r="AK230" s="27"/>
      <c r="AL230" s="2"/>
      <c r="AM230" s="1"/>
      <c r="AN230" s="2"/>
      <c r="AO230" s="2"/>
      <c r="AP230" s="30"/>
      <c r="AQ230" s="30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</row>
    <row r="231" spans="2:138" s="11" customFormat="1" ht="31.5" customHeight="1" x14ac:dyDescent="0.2">
      <c r="B231" s="25"/>
      <c r="C231" s="26"/>
      <c r="AC231" s="27"/>
      <c r="AD231" s="27"/>
      <c r="AE231" s="27"/>
      <c r="AF231" s="27"/>
      <c r="AG231" s="27"/>
      <c r="AH231" s="27"/>
      <c r="AI231" s="27"/>
      <c r="AJ231" s="27"/>
      <c r="AK231" s="27"/>
      <c r="AL231" s="2"/>
      <c r="AM231" s="1"/>
      <c r="AN231" s="2"/>
      <c r="AO231" s="2"/>
      <c r="AP231" s="30"/>
      <c r="AQ231" s="30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</row>
    <row r="232" spans="2:138" s="11" customFormat="1" ht="31.5" customHeight="1" x14ac:dyDescent="0.2">
      <c r="B232" s="25"/>
      <c r="C232" s="26"/>
      <c r="AC232" s="27"/>
      <c r="AD232" s="27"/>
      <c r="AE232" s="27"/>
      <c r="AF232" s="27"/>
      <c r="AG232" s="27"/>
      <c r="AH232" s="27"/>
      <c r="AI232" s="27"/>
      <c r="AJ232" s="27"/>
      <c r="AK232" s="27"/>
      <c r="AL232" s="2"/>
      <c r="AM232" s="1"/>
      <c r="AN232" s="2"/>
      <c r="AO232" s="2"/>
      <c r="AP232" s="30"/>
      <c r="AQ232" s="30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</row>
    <row r="233" spans="2:138" s="11" customFormat="1" ht="31.5" customHeight="1" x14ac:dyDescent="0.2">
      <c r="B233" s="25"/>
      <c r="C233" s="26"/>
      <c r="AC233" s="27"/>
      <c r="AD233" s="27"/>
      <c r="AE233" s="27"/>
      <c r="AF233" s="27"/>
      <c r="AG233" s="27"/>
      <c r="AH233" s="27"/>
      <c r="AI233" s="27"/>
      <c r="AJ233" s="27"/>
      <c r="AK233" s="27"/>
      <c r="AL233" s="2"/>
      <c r="AM233" s="1"/>
      <c r="AN233" s="2"/>
      <c r="AO233" s="2"/>
      <c r="AP233" s="30"/>
      <c r="AQ233" s="30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</row>
    <row r="234" spans="2:138" s="11" customFormat="1" ht="31.5" customHeight="1" x14ac:dyDescent="0.2">
      <c r="B234" s="25"/>
      <c r="C234" s="26"/>
      <c r="AC234" s="27"/>
      <c r="AD234" s="27"/>
      <c r="AE234" s="27"/>
      <c r="AF234" s="27"/>
      <c r="AG234" s="27"/>
      <c r="AH234" s="27"/>
      <c r="AI234" s="27"/>
      <c r="AJ234" s="27"/>
      <c r="AK234" s="27"/>
      <c r="AL234" s="2"/>
      <c r="AM234" s="1"/>
      <c r="AN234" s="2"/>
      <c r="AO234" s="2"/>
      <c r="AP234" s="30"/>
      <c r="AQ234" s="30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</row>
    <row r="235" spans="2:138" s="11" customFormat="1" ht="31.5" customHeight="1" x14ac:dyDescent="0.2">
      <c r="B235" s="25"/>
      <c r="C235" s="26"/>
      <c r="AC235" s="27"/>
      <c r="AD235" s="27"/>
      <c r="AE235" s="27"/>
      <c r="AF235" s="27"/>
      <c r="AG235" s="27"/>
      <c r="AH235" s="27"/>
      <c r="AI235" s="27"/>
      <c r="AJ235" s="27"/>
      <c r="AK235" s="27"/>
      <c r="AL235" s="2"/>
      <c r="AM235" s="1"/>
      <c r="AN235" s="2"/>
      <c r="AO235" s="2"/>
      <c r="AP235" s="30"/>
      <c r="AQ235" s="30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</row>
    <row r="236" spans="2:138" s="11" customFormat="1" ht="31.5" customHeight="1" x14ac:dyDescent="0.2">
      <c r="B236" s="25"/>
      <c r="C236" s="26"/>
      <c r="AC236" s="27"/>
      <c r="AD236" s="27"/>
      <c r="AE236" s="27"/>
      <c r="AF236" s="27"/>
      <c r="AG236" s="27"/>
      <c r="AH236" s="27"/>
      <c r="AI236" s="27"/>
      <c r="AJ236" s="27"/>
      <c r="AK236" s="27"/>
      <c r="AL236" s="2"/>
      <c r="AM236" s="1"/>
      <c r="AN236" s="2"/>
      <c r="AO236" s="2"/>
      <c r="AP236" s="30"/>
      <c r="AQ236" s="30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</row>
    <row r="237" spans="2:138" s="11" customFormat="1" ht="31.5" customHeight="1" x14ac:dyDescent="0.2">
      <c r="B237" s="25"/>
      <c r="C237" s="26"/>
      <c r="AC237" s="27"/>
      <c r="AD237" s="27"/>
      <c r="AE237" s="27"/>
      <c r="AF237" s="27"/>
      <c r="AG237" s="27"/>
      <c r="AH237" s="27"/>
      <c r="AI237" s="27"/>
      <c r="AJ237" s="27"/>
      <c r="AK237" s="27"/>
      <c r="AL237" s="2"/>
      <c r="AM237" s="1"/>
      <c r="AN237" s="2"/>
      <c r="AO237" s="2"/>
      <c r="AP237" s="30"/>
      <c r="AQ237" s="30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</row>
    <row r="238" spans="2:138" s="11" customFormat="1" ht="31.5" customHeight="1" x14ac:dyDescent="0.2">
      <c r="B238" s="25"/>
      <c r="C238" s="26"/>
      <c r="AC238" s="27"/>
      <c r="AD238" s="27"/>
      <c r="AE238" s="27"/>
      <c r="AF238" s="27"/>
      <c r="AG238" s="27"/>
      <c r="AH238" s="27"/>
      <c r="AI238" s="27"/>
      <c r="AJ238" s="27"/>
      <c r="AK238" s="27"/>
      <c r="AL238" s="2"/>
      <c r="AM238" s="1"/>
      <c r="AN238" s="2"/>
      <c r="AO238" s="2"/>
      <c r="AP238" s="30"/>
      <c r="AQ238" s="30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</row>
    <row r="239" spans="2:138" s="11" customFormat="1" ht="31.5" customHeight="1" x14ac:dyDescent="0.2">
      <c r="B239" s="25"/>
      <c r="C239" s="26"/>
      <c r="AC239" s="27"/>
      <c r="AD239" s="27"/>
      <c r="AE239" s="27"/>
      <c r="AF239" s="27"/>
      <c r="AG239" s="27"/>
      <c r="AH239" s="27"/>
      <c r="AI239" s="27"/>
      <c r="AJ239" s="27"/>
      <c r="AK239" s="27"/>
      <c r="AL239" s="2"/>
      <c r="AM239" s="1"/>
      <c r="AN239" s="2"/>
      <c r="AO239" s="2"/>
      <c r="AP239" s="30"/>
      <c r="AQ239" s="30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</row>
    <row r="240" spans="2:138" s="11" customFormat="1" ht="31.5" customHeight="1" x14ac:dyDescent="0.2">
      <c r="B240" s="25"/>
      <c r="C240" s="26"/>
      <c r="AC240" s="27"/>
      <c r="AD240" s="27"/>
      <c r="AE240" s="27"/>
      <c r="AF240" s="27"/>
      <c r="AG240" s="27"/>
      <c r="AH240" s="27"/>
      <c r="AI240" s="27"/>
      <c r="AJ240" s="27"/>
      <c r="AK240" s="27"/>
      <c r="AL240" s="2"/>
      <c r="AM240" s="1"/>
      <c r="AN240" s="2"/>
      <c r="AO240" s="2"/>
      <c r="AP240" s="30"/>
      <c r="AQ240" s="30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</row>
    <row r="241" spans="1:133" ht="31.5" customHeight="1" x14ac:dyDescent="0.2">
      <c r="B241" s="25"/>
      <c r="C241" s="26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133" ht="20.25" customHeight="1" x14ac:dyDescent="0.2">
      <c r="B242" s="25"/>
      <c r="C242" s="26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133" ht="20.25" customHeight="1" x14ac:dyDescent="0.2">
      <c r="B243" s="25"/>
      <c r="C243" s="26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133" ht="20.25" customHeight="1" x14ac:dyDescent="0.2">
      <c r="B244" s="25"/>
      <c r="C244" s="26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133" ht="20.25" customHeight="1" x14ac:dyDescent="0.2">
      <c r="B245" s="25"/>
      <c r="C245" s="26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133" ht="20.25" customHeight="1" x14ac:dyDescent="0.2">
      <c r="B246" s="25"/>
      <c r="C246" s="26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133" ht="20.25" customHeight="1" x14ac:dyDescent="0.2">
      <c r="B247" s="25"/>
      <c r="C247" s="26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133" ht="20.25" customHeight="1" x14ac:dyDescent="0.2">
      <c r="B248" s="25"/>
      <c r="C248" s="26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133" ht="20.25" customHeight="1" x14ac:dyDescent="0.2">
      <c r="B249" s="25"/>
      <c r="C249" s="26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133" ht="20.25" customHeight="1" x14ac:dyDescent="0.2">
      <c r="B250" s="25"/>
      <c r="C250" s="26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133" s="5" customFormat="1" ht="20.25" customHeight="1" x14ac:dyDescent="0.2">
      <c r="A251" s="11"/>
      <c r="B251" s="25"/>
      <c r="C251" s="26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27"/>
      <c r="AD251" s="27"/>
      <c r="AE251" s="27"/>
      <c r="AF251" s="27"/>
      <c r="AG251" s="27"/>
      <c r="AH251" s="27"/>
      <c r="AI251" s="27"/>
      <c r="AJ251" s="27"/>
      <c r="AK251" s="27"/>
      <c r="AL251" s="2"/>
      <c r="AM251" s="1"/>
      <c r="AN251" s="2"/>
      <c r="AO251" s="2"/>
      <c r="AP251" s="30"/>
      <c r="AQ251" s="30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</row>
    <row r="252" spans="1:133" s="5" customFormat="1" ht="20.25" customHeight="1" x14ac:dyDescent="0.2">
      <c r="A252" s="11"/>
      <c r="B252" s="25"/>
      <c r="C252" s="26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27"/>
      <c r="AD252" s="27"/>
      <c r="AE252" s="27"/>
      <c r="AF252" s="27"/>
      <c r="AG252" s="27"/>
      <c r="AH252" s="27"/>
      <c r="AI252" s="27"/>
      <c r="AJ252" s="27"/>
      <c r="AK252" s="27"/>
      <c r="AL252" s="2"/>
      <c r="AM252" s="1"/>
      <c r="AN252" s="2"/>
      <c r="AO252" s="2"/>
      <c r="AP252" s="30"/>
      <c r="AQ252" s="30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</row>
    <row r="253" spans="1:133" s="5" customFormat="1" ht="20.25" customHeight="1" x14ac:dyDescent="0.2">
      <c r="A253" s="11"/>
      <c r="B253" s="25"/>
      <c r="C253" s="26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27"/>
      <c r="AD253" s="27"/>
      <c r="AE253" s="27"/>
      <c r="AF253" s="27"/>
      <c r="AG253" s="27"/>
      <c r="AH253" s="27"/>
      <c r="AI253" s="27"/>
      <c r="AJ253" s="27"/>
      <c r="AK253" s="27"/>
      <c r="AL253" s="2"/>
      <c r="AM253" s="1"/>
      <c r="AN253" s="2"/>
      <c r="AO253" s="2"/>
      <c r="AP253" s="30"/>
      <c r="AQ253" s="30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</row>
    <row r="254" spans="1:133" s="5" customFormat="1" ht="20.25" customHeight="1" x14ac:dyDescent="0.2">
      <c r="A254" s="11"/>
      <c r="B254" s="25"/>
      <c r="C254" s="26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27"/>
      <c r="AD254" s="27"/>
      <c r="AE254" s="27"/>
      <c r="AF254" s="27"/>
      <c r="AG254" s="27"/>
      <c r="AH254" s="27"/>
      <c r="AI254" s="27"/>
      <c r="AJ254" s="27"/>
      <c r="AK254" s="27"/>
      <c r="AL254" s="2"/>
      <c r="AM254" s="1"/>
      <c r="AN254" s="2"/>
      <c r="AO254" s="2"/>
      <c r="AP254" s="30"/>
      <c r="AQ254" s="30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</row>
    <row r="255" spans="1:133" s="5" customFormat="1" ht="20.25" customHeight="1" x14ac:dyDescent="0.2">
      <c r="A255" s="11"/>
      <c r="B255" s="25"/>
      <c r="C255" s="26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27"/>
      <c r="AD255" s="27"/>
      <c r="AE255" s="27"/>
      <c r="AF255" s="27"/>
      <c r="AG255" s="27"/>
      <c r="AH255" s="27"/>
      <c r="AI255" s="27"/>
      <c r="AJ255" s="27"/>
      <c r="AK255" s="27"/>
      <c r="AL255" s="2"/>
      <c r="AM255" s="1"/>
      <c r="AN255" s="2"/>
      <c r="AO255" s="2"/>
      <c r="AP255" s="30"/>
      <c r="AQ255" s="30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</row>
    <row r="256" spans="1:133" s="5" customFormat="1" ht="20.25" customHeight="1" x14ac:dyDescent="0.2">
      <c r="A256" s="11"/>
      <c r="B256" s="25"/>
      <c r="C256" s="26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27"/>
      <c r="AD256" s="27"/>
      <c r="AE256" s="27"/>
      <c r="AF256" s="27"/>
      <c r="AG256" s="27"/>
      <c r="AH256" s="27"/>
      <c r="AI256" s="27"/>
      <c r="AJ256" s="27"/>
      <c r="AK256" s="27"/>
      <c r="AL256" s="2"/>
      <c r="AM256" s="1"/>
      <c r="AN256" s="2"/>
      <c r="AO256" s="2"/>
      <c r="AP256" s="30"/>
      <c r="AQ256" s="30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</row>
    <row r="257" spans="1:133" s="5" customFormat="1" ht="20.25" customHeight="1" x14ac:dyDescent="0.2">
      <c r="A257" s="11"/>
      <c r="B257" s="25"/>
      <c r="C257" s="26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27"/>
      <c r="AD257" s="27"/>
      <c r="AE257" s="27"/>
      <c r="AF257" s="27"/>
      <c r="AG257" s="27"/>
      <c r="AH257" s="27"/>
      <c r="AI257" s="27"/>
      <c r="AJ257" s="27"/>
      <c r="AK257" s="27"/>
      <c r="AL257" s="2"/>
      <c r="AM257" s="1"/>
      <c r="AN257" s="2"/>
      <c r="AO257" s="2"/>
      <c r="AP257" s="30"/>
      <c r="AQ257" s="30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</row>
    <row r="258" spans="1:133" s="5" customFormat="1" ht="20.25" customHeight="1" x14ac:dyDescent="0.2">
      <c r="A258" s="11"/>
      <c r="B258" s="25"/>
      <c r="C258" s="26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27"/>
      <c r="AD258" s="27"/>
      <c r="AE258" s="27"/>
      <c r="AF258" s="27"/>
      <c r="AG258" s="27"/>
      <c r="AH258" s="27"/>
      <c r="AI258" s="27"/>
      <c r="AJ258" s="27"/>
      <c r="AK258" s="27"/>
      <c r="AL258" s="2"/>
      <c r="AM258" s="1"/>
      <c r="AN258" s="2"/>
      <c r="AO258" s="2"/>
      <c r="AP258" s="30"/>
      <c r="AQ258" s="30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</row>
    <row r="259" spans="1:133" s="5" customFormat="1" ht="20.25" customHeight="1" x14ac:dyDescent="0.2">
      <c r="A259" s="11"/>
      <c r="B259" s="25"/>
      <c r="C259" s="26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27"/>
      <c r="AD259" s="27"/>
      <c r="AE259" s="27"/>
      <c r="AF259" s="27"/>
      <c r="AG259" s="27"/>
      <c r="AH259" s="27"/>
      <c r="AI259" s="27"/>
      <c r="AJ259" s="27"/>
      <c r="AK259" s="27"/>
      <c r="AL259" s="2"/>
      <c r="AM259" s="1"/>
      <c r="AN259" s="2"/>
      <c r="AO259" s="2"/>
      <c r="AP259" s="30"/>
      <c r="AQ259" s="30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</row>
    <row r="260" spans="1:133" s="5" customFormat="1" ht="20.25" customHeight="1" x14ac:dyDescent="0.2">
      <c r="A260" s="11"/>
      <c r="B260" s="25"/>
      <c r="C260" s="26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27"/>
      <c r="AD260" s="27"/>
      <c r="AE260" s="27"/>
      <c r="AF260" s="27"/>
      <c r="AG260" s="27"/>
      <c r="AH260" s="27"/>
      <c r="AI260" s="27"/>
      <c r="AJ260" s="27"/>
      <c r="AK260" s="27"/>
      <c r="AL260" s="2"/>
      <c r="AM260" s="1"/>
      <c r="AN260" s="2"/>
      <c r="AO260" s="2"/>
      <c r="AP260" s="30"/>
      <c r="AQ260" s="30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</row>
    <row r="261" spans="1:133" s="5" customFormat="1" ht="20.25" customHeight="1" x14ac:dyDescent="0.2">
      <c r="A261" s="11"/>
      <c r="B261" s="25"/>
      <c r="C261" s="26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27"/>
      <c r="AD261" s="27"/>
      <c r="AE261" s="27"/>
      <c r="AF261" s="27"/>
      <c r="AG261" s="27"/>
      <c r="AH261" s="27"/>
      <c r="AI261" s="27"/>
      <c r="AJ261" s="27"/>
      <c r="AK261" s="27"/>
      <c r="AL261" s="2"/>
      <c r="AM261" s="1"/>
      <c r="AN261" s="2"/>
      <c r="AO261" s="2"/>
      <c r="AP261" s="30"/>
      <c r="AQ261" s="30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</row>
    <row r="262" spans="1:133" s="5" customFormat="1" ht="20.25" customHeight="1" x14ac:dyDescent="0.2">
      <c r="A262" s="11"/>
      <c r="B262" s="25"/>
      <c r="C262" s="26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27"/>
      <c r="AD262" s="27"/>
      <c r="AE262" s="27"/>
      <c r="AF262" s="27"/>
      <c r="AG262" s="27"/>
      <c r="AH262" s="27"/>
      <c r="AI262" s="27"/>
      <c r="AJ262" s="27"/>
      <c r="AK262" s="27"/>
      <c r="AL262" s="2"/>
      <c r="AM262" s="1"/>
      <c r="AN262" s="2"/>
      <c r="AO262" s="2"/>
      <c r="AP262" s="30"/>
      <c r="AQ262" s="30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</row>
    <row r="263" spans="1:133" s="5" customFormat="1" ht="20.25" customHeight="1" x14ac:dyDescent="0.2">
      <c r="A263" s="11"/>
      <c r="B263" s="25"/>
      <c r="C263" s="26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27"/>
      <c r="AD263" s="27"/>
      <c r="AE263" s="27"/>
      <c r="AF263" s="27"/>
      <c r="AG263" s="27"/>
      <c r="AH263" s="27"/>
      <c r="AI263" s="27"/>
      <c r="AJ263" s="27"/>
      <c r="AK263" s="27"/>
      <c r="AL263" s="2"/>
      <c r="AM263" s="1"/>
      <c r="AN263" s="2"/>
      <c r="AO263" s="2"/>
      <c r="AP263" s="30"/>
      <c r="AQ263" s="30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</row>
    <row r="264" spans="1:133" s="5" customFormat="1" ht="20.25" customHeight="1" x14ac:dyDescent="0.2">
      <c r="A264" s="11"/>
      <c r="B264" s="25"/>
      <c r="C264" s="26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27"/>
      <c r="AD264" s="27"/>
      <c r="AE264" s="27"/>
      <c r="AF264" s="27"/>
      <c r="AG264" s="27"/>
      <c r="AH264" s="27"/>
      <c r="AI264" s="27"/>
      <c r="AJ264" s="27"/>
      <c r="AK264" s="27"/>
      <c r="AL264" s="2"/>
      <c r="AM264" s="1"/>
      <c r="AN264" s="2"/>
      <c r="AO264" s="2"/>
      <c r="AP264" s="30"/>
      <c r="AQ264" s="30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</row>
    <row r="265" spans="1:133" s="5" customFormat="1" ht="20.25" customHeight="1" x14ac:dyDescent="0.2">
      <c r="A265" s="11"/>
      <c r="B265" s="25"/>
      <c r="C265" s="26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27"/>
      <c r="AD265" s="27"/>
      <c r="AE265" s="27"/>
      <c r="AF265" s="27"/>
      <c r="AG265" s="27"/>
      <c r="AH265" s="27"/>
      <c r="AI265" s="27"/>
      <c r="AJ265" s="27"/>
      <c r="AK265" s="27"/>
      <c r="AL265" s="2"/>
      <c r="AM265" s="1"/>
      <c r="AN265" s="2"/>
      <c r="AO265" s="2"/>
      <c r="AP265" s="30"/>
      <c r="AQ265" s="30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</row>
    <row r="266" spans="1:133" s="5" customFormat="1" ht="20.25" customHeight="1" x14ac:dyDescent="0.2">
      <c r="A266" s="11"/>
      <c r="B266" s="25"/>
      <c r="C266" s="26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27"/>
      <c r="AD266" s="27"/>
      <c r="AE266" s="27"/>
      <c r="AF266" s="27"/>
      <c r="AG266" s="27"/>
      <c r="AH266" s="27"/>
      <c r="AI266" s="27"/>
      <c r="AJ266" s="27"/>
      <c r="AK266" s="27"/>
      <c r="AL266" s="2"/>
      <c r="AM266" s="1"/>
      <c r="AN266" s="2"/>
      <c r="AO266" s="2"/>
      <c r="AP266" s="30"/>
      <c r="AQ266" s="30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</row>
    <row r="267" spans="1:133" s="5" customFormat="1" ht="20.25" customHeight="1" x14ac:dyDescent="0.2">
      <c r="A267" s="11"/>
      <c r="B267" s="25"/>
      <c r="C267" s="26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27"/>
      <c r="AD267" s="27"/>
      <c r="AE267" s="27"/>
      <c r="AF267" s="27"/>
      <c r="AG267" s="27"/>
      <c r="AH267" s="27"/>
      <c r="AI267" s="27"/>
      <c r="AJ267" s="27"/>
      <c r="AK267" s="27"/>
      <c r="AL267" s="2"/>
      <c r="AM267" s="1"/>
      <c r="AN267" s="2"/>
      <c r="AO267" s="2"/>
      <c r="AP267" s="30"/>
      <c r="AQ267" s="30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</row>
    <row r="268" spans="1:133" s="5" customFormat="1" ht="20.25" customHeight="1" x14ac:dyDescent="0.2">
      <c r="A268" s="11"/>
      <c r="B268" s="25"/>
      <c r="C268" s="26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27"/>
      <c r="AD268" s="27"/>
      <c r="AE268" s="27"/>
      <c r="AF268" s="27"/>
      <c r="AG268" s="27"/>
      <c r="AH268" s="27"/>
      <c r="AI268" s="27"/>
      <c r="AJ268" s="27"/>
      <c r="AK268" s="27"/>
      <c r="AL268" s="2"/>
      <c r="AM268" s="1"/>
      <c r="AN268" s="2"/>
      <c r="AO268" s="2"/>
      <c r="AP268" s="30"/>
      <c r="AQ268" s="30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</row>
    <row r="269" spans="1:133" s="5" customFormat="1" ht="20.25" customHeight="1" x14ac:dyDescent="0.2">
      <c r="A269" s="11"/>
      <c r="B269" s="25"/>
      <c r="C269" s="26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27"/>
      <c r="AD269" s="27"/>
      <c r="AE269" s="27"/>
      <c r="AF269" s="27"/>
      <c r="AG269" s="27"/>
      <c r="AH269" s="27"/>
      <c r="AI269" s="27"/>
      <c r="AJ269" s="27"/>
      <c r="AK269" s="27"/>
      <c r="AL269" s="2"/>
      <c r="AM269" s="1"/>
      <c r="AN269" s="2"/>
      <c r="AO269" s="2"/>
      <c r="AP269" s="30"/>
      <c r="AQ269" s="30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</row>
    <row r="270" spans="1:133" s="5" customFormat="1" ht="20.25" customHeight="1" x14ac:dyDescent="0.2">
      <c r="A270" s="11"/>
      <c r="B270" s="25"/>
      <c r="C270" s="26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27"/>
      <c r="AD270" s="27"/>
      <c r="AE270" s="27"/>
      <c r="AF270" s="27"/>
      <c r="AG270" s="27"/>
      <c r="AH270" s="27"/>
      <c r="AI270" s="27"/>
      <c r="AJ270" s="27"/>
      <c r="AK270" s="27"/>
      <c r="AL270" s="2"/>
      <c r="AM270" s="1"/>
      <c r="AN270" s="2"/>
      <c r="AO270" s="2"/>
      <c r="AP270" s="30"/>
      <c r="AQ270" s="30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</row>
    <row r="271" spans="1:133" s="5" customFormat="1" ht="20.25" customHeight="1" x14ac:dyDescent="0.2">
      <c r="A271" s="11"/>
      <c r="B271" s="25"/>
      <c r="C271" s="26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27"/>
      <c r="AD271" s="27"/>
      <c r="AE271" s="27"/>
      <c r="AF271" s="27"/>
      <c r="AG271" s="27"/>
      <c r="AH271" s="27"/>
      <c r="AI271" s="27"/>
      <c r="AJ271" s="27"/>
      <c r="AK271" s="27"/>
      <c r="AL271" s="2"/>
      <c r="AM271" s="1"/>
      <c r="AN271" s="2"/>
      <c r="AO271" s="2"/>
      <c r="AP271" s="30"/>
      <c r="AQ271" s="30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</row>
    <row r="272" spans="1:133" s="5" customFormat="1" ht="20.25" customHeight="1" x14ac:dyDescent="0.2">
      <c r="A272" s="11"/>
      <c r="B272" s="25"/>
      <c r="C272" s="26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27"/>
      <c r="AD272" s="27"/>
      <c r="AE272" s="27"/>
      <c r="AF272" s="27"/>
      <c r="AG272" s="27"/>
      <c r="AH272" s="27"/>
      <c r="AI272" s="27"/>
      <c r="AJ272" s="27"/>
      <c r="AK272" s="27"/>
      <c r="AL272" s="2"/>
      <c r="AM272" s="1"/>
      <c r="AN272" s="2"/>
      <c r="AO272" s="2"/>
      <c r="AP272" s="30"/>
      <c r="AQ272" s="30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</row>
    <row r="273" spans="1:133" s="5" customFormat="1" ht="20.25" customHeight="1" x14ac:dyDescent="0.2">
      <c r="A273" s="11"/>
      <c r="B273" s="25"/>
      <c r="C273" s="26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27"/>
      <c r="AD273" s="27"/>
      <c r="AE273" s="27"/>
      <c r="AF273" s="27"/>
      <c r="AG273" s="27"/>
      <c r="AH273" s="27"/>
      <c r="AI273" s="27"/>
      <c r="AJ273" s="27"/>
      <c r="AK273" s="27"/>
      <c r="AL273" s="2"/>
      <c r="AM273" s="1"/>
      <c r="AN273" s="2"/>
      <c r="AO273" s="2"/>
      <c r="AP273" s="30"/>
      <c r="AQ273" s="30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</row>
    <row r="274" spans="1:133" s="5" customFormat="1" ht="20.25" customHeight="1" x14ac:dyDescent="0.2">
      <c r="A274" s="11"/>
      <c r="B274" s="25"/>
      <c r="C274" s="26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27"/>
      <c r="AD274" s="27"/>
      <c r="AE274" s="27"/>
      <c r="AF274" s="27"/>
      <c r="AG274" s="27"/>
      <c r="AH274" s="27"/>
      <c r="AI274" s="27"/>
      <c r="AJ274" s="27"/>
      <c r="AK274" s="27"/>
      <c r="AL274" s="2"/>
      <c r="AM274" s="1"/>
      <c r="AN274" s="2"/>
      <c r="AO274" s="2"/>
      <c r="AP274" s="30"/>
      <c r="AQ274" s="30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</row>
    <row r="275" spans="1:133" s="5" customFormat="1" ht="20.25" customHeight="1" x14ac:dyDescent="0.2">
      <c r="A275" s="11"/>
      <c r="B275" s="25"/>
      <c r="C275" s="26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27"/>
      <c r="AD275" s="27"/>
      <c r="AE275" s="27"/>
      <c r="AF275" s="27"/>
      <c r="AG275" s="27"/>
      <c r="AH275" s="27"/>
      <c r="AI275" s="27"/>
      <c r="AJ275" s="27"/>
      <c r="AK275" s="27"/>
      <c r="AL275" s="2"/>
      <c r="AM275" s="1"/>
      <c r="AN275" s="2"/>
      <c r="AO275" s="2"/>
      <c r="AP275" s="30"/>
      <c r="AQ275" s="30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</row>
    <row r="276" spans="1:133" s="5" customFormat="1" ht="20.25" customHeight="1" x14ac:dyDescent="0.2">
      <c r="A276" s="11"/>
      <c r="B276" s="25"/>
      <c r="C276" s="26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27"/>
      <c r="AD276" s="27"/>
      <c r="AE276" s="27"/>
      <c r="AF276" s="27"/>
      <c r="AG276" s="27"/>
      <c r="AH276" s="27"/>
      <c r="AI276" s="27"/>
      <c r="AJ276" s="27"/>
      <c r="AK276" s="27"/>
      <c r="AL276" s="2"/>
      <c r="AM276" s="1"/>
      <c r="AN276" s="2"/>
      <c r="AO276" s="2"/>
      <c r="AP276" s="30"/>
      <c r="AQ276" s="30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</row>
    <row r="277" spans="1:133" s="5" customFormat="1" ht="20.25" customHeight="1" x14ac:dyDescent="0.2">
      <c r="A277" s="11"/>
      <c r="B277" s="25"/>
      <c r="C277" s="26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27"/>
      <c r="AD277" s="27"/>
      <c r="AE277" s="27"/>
      <c r="AF277" s="27"/>
      <c r="AG277" s="27"/>
      <c r="AH277" s="27"/>
      <c r="AI277" s="27"/>
      <c r="AJ277" s="27"/>
      <c r="AK277" s="27"/>
      <c r="AL277" s="2"/>
      <c r="AM277" s="1"/>
      <c r="AN277" s="2"/>
      <c r="AO277" s="2"/>
      <c r="AP277" s="30"/>
      <c r="AQ277" s="30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</row>
    <row r="278" spans="1:133" s="5" customFormat="1" ht="20.25" customHeight="1" x14ac:dyDescent="0.2">
      <c r="A278" s="11"/>
      <c r="B278" s="25"/>
      <c r="C278" s="26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27"/>
      <c r="AD278" s="27"/>
      <c r="AE278" s="27"/>
      <c r="AF278" s="27"/>
      <c r="AG278" s="27"/>
      <c r="AH278" s="27"/>
      <c r="AI278" s="27"/>
      <c r="AJ278" s="27"/>
      <c r="AK278" s="27"/>
      <c r="AL278" s="2"/>
      <c r="AM278" s="1"/>
      <c r="AN278" s="2"/>
      <c r="AO278" s="2"/>
      <c r="AP278" s="30"/>
      <c r="AQ278" s="30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</row>
    <row r="279" spans="1:133" s="5" customFormat="1" ht="20.25" customHeight="1" x14ac:dyDescent="0.2">
      <c r="A279" s="11"/>
      <c r="B279" s="25"/>
      <c r="C279" s="26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27"/>
      <c r="AD279" s="27"/>
      <c r="AE279" s="27"/>
      <c r="AF279" s="27"/>
      <c r="AG279" s="27"/>
      <c r="AH279" s="27"/>
      <c r="AI279" s="27"/>
      <c r="AJ279" s="27"/>
      <c r="AK279" s="27"/>
      <c r="AL279" s="2"/>
      <c r="AM279" s="1"/>
      <c r="AN279" s="2"/>
      <c r="AO279" s="2"/>
      <c r="AP279" s="30"/>
      <c r="AQ279" s="30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</row>
    <row r="280" spans="1:133" s="5" customFormat="1" ht="20.25" customHeight="1" x14ac:dyDescent="0.2">
      <c r="A280" s="11"/>
      <c r="B280" s="25"/>
      <c r="C280" s="26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27"/>
      <c r="AD280" s="27"/>
      <c r="AE280" s="27"/>
      <c r="AF280" s="27"/>
      <c r="AG280" s="27"/>
      <c r="AH280" s="27"/>
      <c r="AI280" s="27"/>
      <c r="AJ280" s="27"/>
      <c r="AK280" s="27"/>
      <c r="AL280" s="2"/>
      <c r="AM280" s="1"/>
      <c r="AN280" s="2"/>
      <c r="AO280" s="2"/>
      <c r="AP280" s="30"/>
      <c r="AQ280" s="30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</row>
    <row r="281" spans="1:133" s="5" customFormat="1" ht="20.25" customHeight="1" x14ac:dyDescent="0.2">
      <c r="A281" s="11"/>
      <c r="B281" s="25"/>
      <c r="C281" s="26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27"/>
      <c r="AD281" s="27"/>
      <c r="AE281" s="27"/>
      <c r="AF281" s="27"/>
      <c r="AG281" s="27"/>
      <c r="AH281" s="27"/>
      <c r="AI281" s="27"/>
      <c r="AJ281" s="27"/>
      <c r="AK281" s="27"/>
      <c r="AL281" s="2"/>
      <c r="AM281" s="1"/>
      <c r="AN281" s="2"/>
      <c r="AO281" s="2"/>
      <c r="AP281" s="30"/>
      <c r="AQ281" s="30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</row>
    <row r="282" spans="1:133" s="5" customFormat="1" ht="20.25" customHeight="1" x14ac:dyDescent="0.2">
      <c r="A282" s="11"/>
      <c r="B282" s="25"/>
      <c r="C282" s="26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27"/>
      <c r="AD282" s="27"/>
      <c r="AE282" s="27"/>
      <c r="AF282" s="27"/>
      <c r="AG282" s="27"/>
      <c r="AH282" s="27"/>
      <c r="AI282" s="27"/>
      <c r="AJ282" s="27"/>
      <c r="AK282" s="27"/>
      <c r="AL282" s="2"/>
      <c r="AM282" s="1"/>
      <c r="AN282" s="2"/>
      <c r="AO282" s="2"/>
      <c r="AP282" s="30"/>
      <c r="AQ282" s="30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</row>
    <row r="283" spans="1:133" s="5" customFormat="1" ht="20.25" customHeight="1" x14ac:dyDescent="0.2">
      <c r="A283" s="11"/>
      <c r="B283" s="25"/>
      <c r="C283" s="26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27"/>
      <c r="AD283" s="27"/>
      <c r="AE283" s="27"/>
      <c r="AF283" s="27"/>
      <c r="AG283" s="27"/>
      <c r="AH283" s="27"/>
      <c r="AI283" s="27"/>
      <c r="AJ283" s="27"/>
      <c r="AK283" s="27"/>
      <c r="AL283" s="2"/>
      <c r="AM283" s="1"/>
      <c r="AN283" s="2"/>
      <c r="AO283" s="2"/>
      <c r="AP283" s="30"/>
      <c r="AQ283" s="30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</row>
    <row r="284" spans="1:133" s="5" customFormat="1" ht="20.25" customHeight="1" x14ac:dyDescent="0.2">
      <c r="A284" s="11"/>
      <c r="B284" s="25"/>
      <c r="C284" s="26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27"/>
      <c r="AD284" s="27"/>
      <c r="AE284" s="27"/>
      <c r="AF284" s="27"/>
      <c r="AG284" s="27"/>
      <c r="AH284" s="27"/>
      <c r="AI284" s="27"/>
      <c r="AJ284" s="27"/>
      <c r="AK284" s="27"/>
      <c r="AL284" s="2"/>
      <c r="AM284" s="1"/>
      <c r="AN284" s="2"/>
      <c r="AO284" s="2"/>
      <c r="AP284" s="30"/>
      <c r="AQ284" s="30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</row>
    <row r="285" spans="1:133" s="5" customFormat="1" ht="20.25" customHeight="1" x14ac:dyDescent="0.2">
      <c r="A285" s="11"/>
      <c r="B285" s="25"/>
      <c r="C285" s="26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27"/>
      <c r="AD285" s="27"/>
      <c r="AE285" s="27"/>
      <c r="AF285" s="27"/>
      <c r="AG285" s="27"/>
      <c r="AH285" s="27"/>
      <c r="AI285" s="27"/>
      <c r="AJ285" s="27"/>
      <c r="AK285" s="27"/>
      <c r="AL285" s="2"/>
      <c r="AM285" s="1"/>
      <c r="AN285" s="2"/>
      <c r="AO285" s="2"/>
      <c r="AP285" s="30"/>
      <c r="AQ285" s="30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</row>
    <row r="286" spans="1:133" s="5" customFormat="1" ht="20.25" customHeight="1" x14ac:dyDescent="0.2">
      <c r="A286" s="11"/>
      <c r="B286" s="25"/>
      <c r="C286" s="26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27"/>
      <c r="AD286" s="27"/>
      <c r="AE286" s="27"/>
      <c r="AF286" s="27"/>
      <c r="AG286" s="27"/>
      <c r="AH286" s="27"/>
      <c r="AI286" s="27"/>
      <c r="AJ286" s="27"/>
      <c r="AK286" s="27"/>
      <c r="AL286" s="2"/>
      <c r="AM286" s="1"/>
      <c r="AN286" s="2"/>
      <c r="AO286" s="2"/>
      <c r="AP286" s="30"/>
      <c r="AQ286" s="30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</row>
    <row r="287" spans="1:133" s="5" customFormat="1" ht="20.25" customHeight="1" x14ac:dyDescent="0.2">
      <c r="A287" s="11"/>
      <c r="B287" s="25"/>
      <c r="C287" s="26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27"/>
      <c r="AD287" s="27"/>
      <c r="AE287" s="27"/>
      <c r="AF287" s="27"/>
      <c r="AG287" s="27"/>
      <c r="AH287" s="27"/>
      <c r="AI287" s="27"/>
      <c r="AJ287" s="27"/>
      <c r="AK287" s="27"/>
      <c r="AL287" s="2"/>
      <c r="AM287" s="1"/>
      <c r="AN287" s="2"/>
      <c r="AO287" s="2"/>
      <c r="AP287" s="30"/>
      <c r="AQ287" s="30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</row>
    <row r="288" spans="1:133" s="5" customFormat="1" ht="20.25" customHeight="1" x14ac:dyDescent="0.2">
      <c r="A288" s="11"/>
      <c r="B288" s="25"/>
      <c r="C288" s="26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27"/>
      <c r="AD288" s="27"/>
      <c r="AE288" s="27"/>
      <c r="AF288" s="27"/>
      <c r="AG288" s="27"/>
      <c r="AH288" s="27"/>
      <c r="AI288" s="27"/>
      <c r="AJ288" s="27"/>
      <c r="AK288" s="27"/>
      <c r="AL288" s="2"/>
      <c r="AM288" s="1"/>
      <c r="AN288" s="2"/>
      <c r="AO288" s="2"/>
      <c r="AP288" s="30"/>
      <c r="AQ288" s="30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</row>
    <row r="289" spans="1:138" s="5" customFormat="1" ht="20.25" customHeight="1" x14ac:dyDescent="0.2">
      <c r="A289" s="11"/>
      <c r="B289" s="25"/>
      <c r="C289" s="26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27"/>
      <c r="AD289" s="27"/>
      <c r="AE289" s="27"/>
      <c r="AF289" s="27"/>
      <c r="AG289" s="27"/>
      <c r="AH289" s="27"/>
      <c r="AI289" s="27"/>
      <c r="AJ289" s="27"/>
      <c r="AK289" s="27"/>
      <c r="AL289" s="2"/>
      <c r="AM289" s="1"/>
      <c r="AN289" s="2"/>
      <c r="AO289" s="2"/>
      <c r="AP289" s="30"/>
      <c r="AQ289" s="30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</row>
    <row r="290" spans="1:138" s="5" customFormat="1" ht="20.25" customHeight="1" x14ac:dyDescent="0.2">
      <c r="A290" s="11"/>
      <c r="B290" s="25"/>
      <c r="C290" s="26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27"/>
      <c r="AD290" s="27"/>
      <c r="AE290" s="27"/>
      <c r="AF290" s="27"/>
      <c r="AG290" s="27"/>
      <c r="AH290" s="27"/>
      <c r="AI290" s="27"/>
      <c r="AJ290" s="27"/>
      <c r="AK290" s="27"/>
      <c r="AL290" s="2"/>
      <c r="AM290" s="1"/>
      <c r="AN290" s="2"/>
      <c r="AO290" s="2"/>
      <c r="AP290" s="30"/>
      <c r="AQ290" s="30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</row>
    <row r="291" spans="1:138" s="5" customFormat="1" ht="20.25" customHeight="1" x14ac:dyDescent="0.2">
      <c r="A291" s="11"/>
      <c r="B291" s="25"/>
      <c r="C291" s="26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27"/>
      <c r="AD291" s="27"/>
      <c r="AE291" s="27"/>
      <c r="AF291" s="27"/>
      <c r="AG291" s="27"/>
      <c r="AH291" s="27"/>
      <c r="AI291" s="27"/>
      <c r="AJ291" s="27"/>
      <c r="AK291" s="27"/>
      <c r="AL291" s="2"/>
      <c r="AM291" s="1"/>
      <c r="AN291" s="2"/>
      <c r="AO291" s="2"/>
      <c r="AP291" s="30"/>
      <c r="AQ291" s="30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</row>
    <row r="292" spans="1:138" s="5" customFormat="1" ht="20.25" customHeight="1" x14ac:dyDescent="0.2">
      <c r="A292" s="11"/>
      <c r="B292" s="25"/>
      <c r="C292" s="26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27"/>
      <c r="AD292" s="27"/>
      <c r="AE292" s="27"/>
      <c r="AF292" s="27"/>
      <c r="AG292" s="27"/>
      <c r="AH292" s="27"/>
      <c r="AI292" s="27"/>
      <c r="AJ292" s="27"/>
      <c r="AK292" s="27"/>
      <c r="AL292" s="2"/>
      <c r="AM292" s="1"/>
      <c r="AN292" s="2"/>
      <c r="AO292" s="2"/>
      <c r="AP292" s="30"/>
      <c r="AQ292" s="30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</row>
    <row r="293" spans="1:138" s="5" customFormat="1" ht="20.25" customHeight="1" x14ac:dyDescent="0.2">
      <c r="A293" s="11"/>
      <c r="B293" s="25"/>
      <c r="C293" s="26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27"/>
      <c r="AD293" s="27"/>
      <c r="AE293" s="27"/>
      <c r="AF293" s="27"/>
      <c r="AG293" s="27"/>
      <c r="AH293" s="27"/>
      <c r="AI293" s="27"/>
      <c r="AJ293" s="27"/>
      <c r="AK293" s="27"/>
      <c r="AL293" s="2"/>
      <c r="AM293" s="1"/>
      <c r="AN293" s="2"/>
      <c r="AO293" s="2"/>
      <c r="AP293" s="30"/>
      <c r="AQ293" s="30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</row>
    <row r="294" spans="1:138" s="5" customFormat="1" ht="20.25" customHeight="1" x14ac:dyDescent="0.2">
      <c r="A294" s="11"/>
      <c r="B294" s="25"/>
      <c r="C294" s="26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27"/>
      <c r="AD294" s="27"/>
      <c r="AE294" s="27"/>
      <c r="AF294" s="27"/>
      <c r="AG294" s="27"/>
      <c r="AH294" s="27"/>
      <c r="AI294" s="27"/>
      <c r="AJ294" s="27"/>
      <c r="AK294" s="27"/>
      <c r="AL294" s="2"/>
      <c r="AM294" s="1"/>
      <c r="AN294" s="2"/>
      <c r="AO294" s="2"/>
      <c r="AP294" s="30"/>
      <c r="AQ294" s="30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</row>
    <row r="295" spans="1:138" s="5" customFormat="1" ht="20.25" customHeight="1" x14ac:dyDescent="0.2">
      <c r="A295" s="11"/>
      <c r="B295" s="25"/>
      <c r="C295" s="26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27"/>
      <c r="AD295" s="27"/>
      <c r="AE295" s="27"/>
      <c r="AF295" s="27"/>
      <c r="AG295" s="27"/>
      <c r="AH295" s="27"/>
      <c r="AI295" s="27"/>
      <c r="AJ295" s="27"/>
      <c r="AK295" s="27"/>
      <c r="AL295" s="2"/>
      <c r="AM295" s="1"/>
      <c r="AN295" s="2"/>
      <c r="AO295" s="2"/>
      <c r="AP295" s="30"/>
      <c r="AQ295" s="30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</row>
    <row r="296" spans="1:138" s="5" customFormat="1" ht="20.25" customHeight="1" x14ac:dyDescent="0.2">
      <c r="A296" s="11"/>
      <c r="B296" s="25"/>
      <c r="C296" s="26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27"/>
      <c r="AD296" s="27"/>
      <c r="AE296" s="27"/>
      <c r="AF296" s="27"/>
      <c r="AG296" s="27"/>
      <c r="AH296" s="27"/>
      <c r="AI296" s="27"/>
      <c r="AJ296" s="27"/>
      <c r="AK296" s="27"/>
      <c r="AL296" s="2"/>
      <c r="AM296" s="1"/>
      <c r="AN296" s="2"/>
      <c r="AO296" s="2"/>
      <c r="AP296" s="30"/>
      <c r="AQ296" s="30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</row>
    <row r="297" spans="1:138" s="5" customFormat="1" ht="20.25" customHeight="1" x14ac:dyDescent="0.2">
      <c r="A297" s="11"/>
      <c r="B297" s="25"/>
      <c r="C297" s="26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27"/>
      <c r="AD297" s="27"/>
      <c r="AE297" s="27"/>
      <c r="AF297" s="27"/>
      <c r="AG297" s="27"/>
      <c r="AH297" s="27"/>
      <c r="AI297" s="27"/>
      <c r="AJ297" s="27"/>
      <c r="AK297" s="27"/>
      <c r="AL297" s="2"/>
      <c r="AM297" s="1"/>
      <c r="AN297" s="2"/>
      <c r="AO297" s="2"/>
      <c r="AP297" s="30"/>
      <c r="AQ297" s="30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</row>
    <row r="298" spans="1:138" s="5" customFormat="1" ht="20.25" customHeight="1" x14ac:dyDescent="0.2">
      <c r="A298" s="11"/>
      <c r="B298" s="25"/>
      <c r="C298" s="26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27"/>
      <c r="AD298" s="27"/>
      <c r="AE298" s="27"/>
      <c r="AF298" s="27"/>
      <c r="AG298" s="27"/>
      <c r="AH298" s="27"/>
      <c r="AI298" s="27"/>
      <c r="AJ298" s="27"/>
      <c r="AK298" s="27"/>
      <c r="AL298" s="2"/>
      <c r="AM298" s="1"/>
      <c r="AN298" s="2"/>
      <c r="AO298" s="2"/>
      <c r="AP298" s="30"/>
      <c r="AQ298" s="30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</row>
    <row r="299" spans="1:138" ht="20.25" customHeight="1" x14ac:dyDescent="0.2">
      <c r="B299" s="25"/>
      <c r="C299" s="26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138" ht="20.25" customHeight="1" x14ac:dyDescent="0.2">
      <c r="B300" s="25"/>
      <c r="C300" s="26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138" s="11" customFormat="1" ht="20.25" customHeight="1" x14ac:dyDescent="0.2">
      <c r="B301" s="25"/>
      <c r="C301" s="26"/>
      <c r="AC301" s="27"/>
      <c r="AD301" s="27"/>
      <c r="AE301" s="27"/>
      <c r="AF301" s="27"/>
      <c r="AG301" s="27"/>
      <c r="AH301" s="27"/>
      <c r="AI301" s="27"/>
      <c r="AJ301" s="27"/>
      <c r="AK301" s="27"/>
      <c r="AL301" s="2"/>
      <c r="AM301" s="1"/>
      <c r="AN301" s="2"/>
      <c r="AO301" s="2"/>
      <c r="AP301" s="30"/>
      <c r="AQ301" s="30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</row>
    <row r="302" spans="1:138" s="11" customFormat="1" ht="20.25" customHeight="1" x14ac:dyDescent="0.2">
      <c r="B302" s="25"/>
      <c r="C302" s="26"/>
      <c r="AC302" s="27"/>
      <c r="AD302" s="27"/>
      <c r="AE302" s="27"/>
      <c r="AF302" s="27"/>
      <c r="AG302" s="27"/>
      <c r="AH302" s="27"/>
      <c r="AI302" s="27"/>
      <c r="AJ302" s="27"/>
      <c r="AK302" s="27"/>
      <c r="AL302" s="2"/>
      <c r="AM302" s="1"/>
      <c r="AN302" s="2"/>
      <c r="AO302" s="2"/>
      <c r="AP302" s="30"/>
      <c r="AQ302" s="30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</row>
    <row r="303" spans="1:138" s="11" customFormat="1" ht="20.25" customHeight="1" x14ac:dyDescent="0.2">
      <c r="B303" s="25"/>
      <c r="C303" s="26"/>
      <c r="AC303" s="27"/>
      <c r="AD303" s="27"/>
      <c r="AE303" s="27"/>
      <c r="AF303" s="27"/>
      <c r="AG303" s="27"/>
      <c r="AH303" s="27"/>
      <c r="AI303" s="27"/>
      <c r="AJ303" s="27"/>
      <c r="AK303" s="27"/>
      <c r="AL303" s="2"/>
      <c r="AM303" s="1"/>
      <c r="AN303" s="2"/>
      <c r="AO303" s="2"/>
      <c r="AP303" s="30"/>
      <c r="AQ303" s="30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</row>
    <row r="304" spans="1:138" s="11" customFormat="1" ht="20.25" customHeight="1" x14ac:dyDescent="0.2">
      <c r="B304" s="25"/>
      <c r="C304" s="26"/>
      <c r="AC304" s="27"/>
      <c r="AD304" s="27"/>
      <c r="AE304" s="27"/>
      <c r="AF304" s="27"/>
      <c r="AG304" s="27"/>
      <c r="AH304" s="27"/>
      <c r="AI304" s="27"/>
      <c r="AJ304" s="27"/>
      <c r="AK304" s="27"/>
      <c r="AL304" s="2"/>
      <c r="AM304" s="1"/>
      <c r="AN304" s="2"/>
      <c r="AO304" s="2"/>
      <c r="AP304" s="30"/>
      <c r="AQ304" s="30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</row>
    <row r="305" spans="2:138" s="11" customFormat="1" ht="20.25" customHeight="1" x14ac:dyDescent="0.2">
      <c r="B305" s="25"/>
      <c r="C305" s="26"/>
      <c r="AC305" s="27"/>
      <c r="AD305" s="27"/>
      <c r="AE305" s="27"/>
      <c r="AF305" s="27"/>
      <c r="AG305" s="27"/>
      <c r="AH305" s="27"/>
      <c r="AI305" s="27"/>
      <c r="AJ305" s="27"/>
      <c r="AK305" s="27"/>
      <c r="AL305" s="2"/>
      <c r="AM305" s="1"/>
      <c r="AN305" s="2"/>
      <c r="AO305" s="2"/>
      <c r="AP305" s="30"/>
      <c r="AQ305" s="30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</row>
    <row r="306" spans="2:138" s="11" customFormat="1" ht="20.25" customHeight="1" x14ac:dyDescent="0.2">
      <c r="B306" s="25"/>
      <c r="C306" s="26"/>
      <c r="AC306" s="27"/>
      <c r="AD306" s="27"/>
      <c r="AE306" s="27"/>
      <c r="AF306" s="27"/>
      <c r="AG306" s="27"/>
      <c r="AH306" s="27"/>
      <c r="AI306" s="27"/>
      <c r="AJ306" s="27"/>
      <c r="AK306" s="27"/>
      <c r="AL306" s="2"/>
      <c r="AM306" s="1"/>
      <c r="AN306" s="2"/>
      <c r="AO306" s="2"/>
      <c r="AP306" s="30"/>
      <c r="AQ306" s="30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</row>
    <row r="307" spans="2:138" s="11" customFormat="1" ht="20.25" customHeight="1" x14ac:dyDescent="0.2">
      <c r="B307" s="25"/>
      <c r="C307" s="26"/>
      <c r="AC307" s="27"/>
      <c r="AD307" s="27"/>
      <c r="AE307" s="27"/>
      <c r="AF307" s="27"/>
      <c r="AG307" s="27"/>
      <c r="AH307" s="27"/>
      <c r="AI307" s="27"/>
      <c r="AJ307" s="27"/>
      <c r="AK307" s="27"/>
      <c r="AL307" s="2"/>
      <c r="AM307" s="1"/>
      <c r="AN307" s="2"/>
      <c r="AO307" s="2"/>
      <c r="AP307" s="30"/>
      <c r="AQ307" s="30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</row>
    <row r="308" spans="2:138" s="11" customFormat="1" ht="20.25" customHeight="1" x14ac:dyDescent="0.2">
      <c r="B308" s="25"/>
      <c r="C308" s="26"/>
      <c r="AC308" s="27"/>
      <c r="AD308" s="27"/>
      <c r="AE308" s="27"/>
      <c r="AF308" s="27"/>
      <c r="AG308" s="27"/>
      <c r="AH308" s="27"/>
      <c r="AI308" s="27"/>
      <c r="AJ308" s="27"/>
      <c r="AK308" s="27"/>
      <c r="AL308" s="2"/>
      <c r="AM308" s="1"/>
      <c r="AN308" s="2"/>
      <c r="AO308" s="2"/>
      <c r="AP308" s="30"/>
      <c r="AQ308" s="30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</row>
    <row r="309" spans="2:138" s="11" customFormat="1" ht="20.25" customHeight="1" x14ac:dyDescent="0.2">
      <c r="B309" s="25"/>
      <c r="C309" s="26"/>
      <c r="AC309" s="27"/>
      <c r="AD309" s="27"/>
      <c r="AE309" s="27"/>
      <c r="AF309" s="27"/>
      <c r="AG309" s="27"/>
      <c r="AH309" s="27"/>
      <c r="AI309" s="27"/>
      <c r="AJ309" s="27"/>
      <c r="AK309" s="27"/>
      <c r="AL309" s="2"/>
      <c r="AM309" s="1"/>
      <c r="AN309" s="2"/>
      <c r="AO309" s="2"/>
      <c r="AP309" s="30"/>
      <c r="AQ309" s="30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</row>
    <row r="310" spans="2:138" s="11" customFormat="1" ht="20.25" customHeight="1" x14ac:dyDescent="0.2">
      <c r="B310" s="25"/>
      <c r="C310" s="26"/>
      <c r="AC310" s="27"/>
      <c r="AD310" s="27"/>
      <c r="AE310" s="27"/>
      <c r="AF310" s="27"/>
      <c r="AG310" s="27"/>
      <c r="AH310" s="27"/>
      <c r="AI310" s="27"/>
      <c r="AJ310" s="27"/>
      <c r="AK310" s="27"/>
      <c r="AL310" s="2"/>
      <c r="AM310" s="1"/>
      <c r="AN310" s="2"/>
      <c r="AO310" s="2"/>
      <c r="AP310" s="30"/>
      <c r="AQ310" s="30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</row>
    <row r="311" spans="2:138" s="11" customFormat="1" ht="20.25" customHeight="1" x14ac:dyDescent="0.2">
      <c r="B311" s="25"/>
      <c r="C311" s="26"/>
      <c r="AC311" s="27"/>
      <c r="AD311" s="27"/>
      <c r="AE311" s="27"/>
      <c r="AF311" s="27"/>
      <c r="AG311" s="27"/>
      <c r="AH311" s="27"/>
      <c r="AI311" s="27"/>
      <c r="AJ311" s="27"/>
      <c r="AK311" s="27"/>
      <c r="AL311" s="2"/>
      <c r="AM311" s="1"/>
      <c r="AN311" s="2"/>
      <c r="AO311" s="2"/>
      <c r="AP311" s="30"/>
      <c r="AQ311" s="30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</row>
    <row r="312" spans="2:138" s="11" customFormat="1" ht="20.25" customHeight="1" x14ac:dyDescent="0.2">
      <c r="B312" s="25"/>
      <c r="C312" s="26"/>
      <c r="AC312" s="27"/>
      <c r="AD312" s="27"/>
      <c r="AE312" s="27"/>
      <c r="AF312" s="27"/>
      <c r="AG312" s="27"/>
      <c r="AH312" s="27"/>
      <c r="AI312" s="27"/>
      <c r="AJ312" s="27"/>
      <c r="AK312" s="27"/>
      <c r="AL312" s="2"/>
      <c r="AM312" s="1"/>
      <c r="AN312" s="2"/>
      <c r="AO312" s="2"/>
      <c r="AP312" s="30"/>
      <c r="AQ312" s="30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</row>
    <row r="313" spans="2:138" s="11" customFormat="1" ht="20.25" customHeight="1" x14ac:dyDescent="0.2">
      <c r="B313" s="25"/>
      <c r="C313" s="26"/>
      <c r="AC313" s="27"/>
      <c r="AD313" s="27"/>
      <c r="AE313" s="27"/>
      <c r="AF313" s="27"/>
      <c r="AG313" s="27"/>
      <c r="AH313" s="27"/>
      <c r="AI313" s="27"/>
      <c r="AJ313" s="27"/>
      <c r="AK313" s="27"/>
      <c r="AL313" s="2"/>
      <c r="AM313" s="1"/>
      <c r="AN313" s="2"/>
      <c r="AO313" s="2"/>
      <c r="AP313" s="30"/>
      <c r="AQ313" s="30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</row>
    <row r="314" spans="2:138" s="11" customFormat="1" ht="20.25" customHeight="1" x14ac:dyDescent="0.2">
      <c r="B314" s="25"/>
      <c r="C314" s="26"/>
      <c r="AC314" s="27"/>
      <c r="AD314" s="27"/>
      <c r="AE314" s="27"/>
      <c r="AF314" s="27"/>
      <c r="AG314" s="27"/>
      <c r="AH314" s="27"/>
      <c r="AI314" s="27"/>
      <c r="AJ314" s="27"/>
      <c r="AK314" s="27"/>
      <c r="AL314" s="2"/>
      <c r="AM314" s="1"/>
      <c r="AN314" s="2"/>
      <c r="AO314" s="2"/>
      <c r="AP314" s="30"/>
      <c r="AQ314" s="30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</row>
    <row r="315" spans="2:138" s="11" customFormat="1" ht="20.25" customHeight="1" x14ac:dyDescent="0.2">
      <c r="B315" s="25"/>
      <c r="C315" s="26"/>
      <c r="AC315" s="27"/>
      <c r="AD315" s="27"/>
      <c r="AE315" s="27"/>
      <c r="AF315" s="27"/>
      <c r="AG315" s="27"/>
      <c r="AH315" s="27"/>
      <c r="AI315" s="27"/>
      <c r="AJ315" s="27"/>
      <c r="AK315" s="27"/>
      <c r="AL315" s="2"/>
      <c r="AM315" s="1"/>
      <c r="AN315" s="2"/>
      <c r="AO315" s="2"/>
      <c r="AP315" s="30"/>
      <c r="AQ315" s="30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</row>
    <row r="316" spans="2:138" s="11" customFormat="1" ht="20.25" customHeight="1" x14ac:dyDescent="0.2">
      <c r="B316" s="25"/>
      <c r="C316" s="26"/>
      <c r="AC316" s="27"/>
      <c r="AD316" s="27"/>
      <c r="AE316" s="27"/>
      <c r="AF316" s="27"/>
      <c r="AG316" s="27"/>
      <c r="AH316" s="27"/>
      <c r="AI316" s="27"/>
      <c r="AJ316" s="27"/>
      <c r="AK316" s="27"/>
      <c r="AL316" s="2"/>
      <c r="AM316" s="1"/>
      <c r="AN316" s="2"/>
      <c r="AO316" s="2"/>
      <c r="AP316" s="30"/>
      <c r="AQ316" s="30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</row>
    <row r="317" spans="2:138" s="11" customFormat="1" ht="20.25" customHeight="1" x14ac:dyDescent="0.2">
      <c r="B317" s="25"/>
      <c r="C317" s="26"/>
      <c r="AC317" s="27"/>
      <c r="AD317" s="27"/>
      <c r="AE317" s="27"/>
      <c r="AF317" s="27"/>
      <c r="AG317" s="27"/>
      <c r="AH317" s="27"/>
      <c r="AI317" s="27"/>
      <c r="AJ317" s="27"/>
      <c r="AK317" s="27"/>
      <c r="AL317" s="2"/>
      <c r="AM317" s="1"/>
      <c r="AN317" s="2"/>
      <c r="AO317" s="2"/>
      <c r="AP317" s="30"/>
      <c r="AQ317" s="30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</row>
    <row r="318" spans="2:138" s="11" customFormat="1" ht="20.25" customHeight="1" x14ac:dyDescent="0.2">
      <c r="B318" s="25"/>
      <c r="C318" s="26"/>
      <c r="AC318" s="27"/>
      <c r="AD318" s="27"/>
      <c r="AE318" s="27"/>
      <c r="AF318" s="27"/>
      <c r="AG318" s="27"/>
      <c r="AH318" s="27"/>
      <c r="AI318" s="27"/>
      <c r="AJ318" s="27"/>
      <c r="AK318" s="27"/>
      <c r="AL318" s="2"/>
      <c r="AM318" s="1"/>
      <c r="AN318" s="2"/>
      <c r="AO318" s="2"/>
      <c r="AP318" s="30"/>
      <c r="AQ318" s="30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</row>
    <row r="319" spans="2:138" s="11" customFormat="1" ht="20.25" customHeight="1" x14ac:dyDescent="0.2">
      <c r="B319" s="25"/>
      <c r="C319" s="26"/>
      <c r="AC319" s="27"/>
      <c r="AD319" s="27"/>
      <c r="AE319" s="27"/>
      <c r="AF319" s="27"/>
      <c r="AG319" s="27"/>
      <c r="AH319" s="27"/>
      <c r="AI319" s="27"/>
      <c r="AJ319" s="27"/>
      <c r="AK319" s="27"/>
      <c r="AL319" s="2"/>
      <c r="AM319" s="1"/>
      <c r="AN319" s="2"/>
      <c r="AO319" s="2"/>
      <c r="AP319" s="30"/>
      <c r="AQ319" s="30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</row>
    <row r="320" spans="2:138" s="11" customFormat="1" ht="20.25" customHeight="1" x14ac:dyDescent="0.2">
      <c r="B320" s="25"/>
      <c r="C320" s="26"/>
      <c r="AC320" s="27"/>
      <c r="AD320" s="27"/>
      <c r="AE320" s="27"/>
      <c r="AF320" s="27"/>
      <c r="AG320" s="27"/>
      <c r="AH320" s="27"/>
      <c r="AI320" s="27"/>
      <c r="AJ320" s="27"/>
      <c r="AK320" s="27"/>
      <c r="AL320" s="2"/>
      <c r="AM320" s="1"/>
      <c r="AN320" s="2"/>
      <c r="AO320" s="2"/>
      <c r="AP320" s="30"/>
      <c r="AQ320" s="30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</row>
    <row r="321" spans="2:138" s="11" customFormat="1" ht="20.25" customHeight="1" x14ac:dyDescent="0.2">
      <c r="B321" s="25"/>
      <c r="C321" s="26"/>
      <c r="AC321" s="27"/>
      <c r="AD321" s="27"/>
      <c r="AE321" s="27"/>
      <c r="AF321" s="27"/>
      <c r="AG321" s="27"/>
      <c r="AH321" s="27"/>
      <c r="AI321" s="27"/>
      <c r="AJ321" s="27"/>
      <c r="AK321" s="27"/>
      <c r="AL321" s="2"/>
      <c r="AM321" s="1"/>
      <c r="AN321" s="2"/>
      <c r="AO321" s="2"/>
      <c r="AP321" s="30"/>
      <c r="AQ321" s="30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</row>
    <row r="322" spans="2:138" s="11" customFormat="1" ht="20.25" customHeight="1" x14ac:dyDescent="0.2">
      <c r="B322" s="25"/>
      <c r="C322" s="26"/>
      <c r="AC322" s="27"/>
      <c r="AD322" s="27"/>
      <c r="AE322" s="27"/>
      <c r="AF322" s="27"/>
      <c r="AG322" s="27"/>
      <c r="AH322" s="27"/>
      <c r="AI322" s="27"/>
      <c r="AJ322" s="27"/>
      <c r="AK322" s="27"/>
      <c r="AL322" s="2"/>
      <c r="AM322" s="1"/>
      <c r="AN322" s="2"/>
      <c r="AO322" s="2"/>
      <c r="AP322" s="30"/>
      <c r="AQ322" s="30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</row>
    <row r="323" spans="2:138" s="11" customFormat="1" ht="20.25" customHeight="1" x14ac:dyDescent="0.2">
      <c r="B323" s="25"/>
      <c r="C323" s="26"/>
      <c r="AC323" s="27"/>
      <c r="AD323" s="27"/>
      <c r="AE323" s="27"/>
      <c r="AF323" s="27"/>
      <c r="AG323" s="27"/>
      <c r="AH323" s="27"/>
      <c r="AI323" s="27"/>
      <c r="AJ323" s="27"/>
      <c r="AK323" s="27"/>
      <c r="AL323" s="2"/>
      <c r="AM323" s="1"/>
      <c r="AN323" s="2"/>
      <c r="AO323" s="2"/>
      <c r="AP323" s="30"/>
      <c r="AQ323" s="30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</row>
    <row r="324" spans="2:138" s="11" customFormat="1" ht="20.25" customHeight="1" x14ac:dyDescent="0.2">
      <c r="B324" s="25"/>
      <c r="C324" s="26"/>
      <c r="AC324" s="27"/>
      <c r="AD324" s="27"/>
      <c r="AE324" s="27"/>
      <c r="AF324" s="27"/>
      <c r="AG324" s="27"/>
      <c r="AH324" s="27"/>
      <c r="AI324" s="27"/>
      <c r="AJ324" s="27"/>
      <c r="AK324" s="27"/>
      <c r="AL324" s="2"/>
      <c r="AM324" s="1"/>
      <c r="AN324" s="2"/>
      <c r="AO324" s="2"/>
      <c r="AP324" s="30"/>
      <c r="AQ324" s="30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</row>
    <row r="325" spans="2:138" s="11" customFormat="1" ht="20.25" customHeight="1" x14ac:dyDescent="0.2">
      <c r="B325" s="25"/>
      <c r="C325" s="26"/>
      <c r="AC325" s="27"/>
      <c r="AD325" s="27"/>
      <c r="AE325" s="27"/>
      <c r="AF325" s="27"/>
      <c r="AG325" s="27"/>
      <c r="AH325" s="27"/>
      <c r="AI325" s="27"/>
      <c r="AJ325" s="27"/>
      <c r="AK325" s="27"/>
      <c r="AL325" s="2"/>
      <c r="AM325" s="1"/>
      <c r="AN325" s="2"/>
      <c r="AO325" s="2"/>
      <c r="AP325" s="30"/>
      <c r="AQ325" s="30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</row>
    <row r="326" spans="2:138" s="11" customFormat="1" ht="20.25" customHeight="1" x14ac:dyDescent="0.2">
      <c r="B326" s="25"/>
      <c r="C326" s="26"/>
      <c r="AC326" s="27"/>
      <c r="AD326" s="27"/>
      <c r="AE326" s="27"/>
      <c r="AF326" s="27"/>
      <c r="AG326" s="27"/>
      <c r="AH326" s="27"/>
      <c r="AI326" s="27"/>
      <c r="AJ326" s="27"/>
      <c r="AK326" s="27"/>
      <c r="AL326" s="2"/>
      <c r="AM326" s="1"/>
      <c r="AN326" s="2"/>
      <c r="AO326" s="2"/>
      <c r="AP326" s="30"/>
      <c r="AQ326" s="30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</row>
    <row r="327" spans="2:138" s="11" customFormat="1" ht="20.25" customHeight="1" x14ac:dyDescent="0.2">
      <c r="B327" s="25"/>
      <c r="C327" s="26"/>
      <c r="AC327" s="27"/>
      <c r="AD327" s="27"/>
      <c r="AE327" s="27"/>
      <c r="AF327" s="27"/>
      <c r="AG327" s="27"/>
      <c r="AH327" s="27"/>
      <c r="AI327" s="27"/>
      <c r="AJ327" s="27"/>
      <c r="AK327" s="27"/>
      <c r="AL327" s="2"/>
      <c r="AM327" s="1"/>
      <c r="AN327" s="2"/>
      <c r="AO327" s="2"/>
      <c r="AP327" s="30"/>
      <c r="AQ327" s="30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</row>
    <row r="328" spans="2:138" s="11" customFormat="1" ht="20.25" customHeight="1" x14ac:dyDescent="0.2">
      <c r="B328" s="25"/>
      <c r="C328" s="26"/>
      <c r="AC328" s="27"/>
      <c r="AD328" s="27"/>
      <c r="AE328" s="27"/>
      <c r="AF328" s="27"/>
      <c r="AG328" s="27"/>
      <c r="AH328" s="27"/>
      <c r="AI328" s="27"/>
      <c r="AJ328" s="27"/>
      <c r="AK328" s="27"/>
      <c r="AL328" s="2"/>
      <c r="AM328" s="1"/>
      <c r="AN328" s="2"/>
      <c r="AO328" s="2"/>
      <c r="AP328" s="30"/>
      <c r="AQ328" s="30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</row>
    <row r="329" spans="2:138" s="11" customFormat="1" ht="20.25" customHeight="1" x14ac:dyDescent="0.2">
      <c r="B329" s="25"/>
      <c r="C329" s="26"/>
      <c r="AC329" s="27"/>
      <c r="AD329" s="27"/>
      <c r="AE329" s="27"/>
      <c r="AF329" s="27"/>
      <c r="AG329" s="27"/>
      <c r="AH329" s="27"/>
      <c r="AI329" s="27"/>
      <c r="AJ329" s="27"/>
      <c r="AK329" s="27"/>
      <c r="AL329" s="2"/>
      <c r="AM329" s="1"/>
      <c r="AN329" s="2"/>
      <c r="AO329" s="2"/>
      <c r="AP329" s="30"/>
      <c r="AQ329" s="30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</row>
    <row r="330" spans="2:138" s="11" customFormat="1" ht="20.25" customHeight="1" x14ac:dyDescent="0.2">
      <c r="B330" s="25"/>
      <c r="C330" s="26"/>
      <c r="AC330" s="27"/>
      <c r="AD330" s="27"/>
      <c r="AE330" s="27"/>
      <c r="AF330" s="27"/>
      <c r="AG330" s="27"/>
      <c r="AH330" s="27"/>
      <c r="AI330" s="27"/>
      <c r="AJ330" s="27"/>
      <c r="AK330" s="27"/>
      <c r="AL330" s="2"/>
      <c r="AM330" s="1"/>
      <c r="AN330" s="2"/>
      <c r="AO330" s="2"/>
      <c r="AP330" s="30"/>
      <c r="AQ330" s="30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</row>
    <row r="331" spans="2:138" s="11" customFormat="1" ht="20.25" customHeight="1" x14ac:dyDescent="0.2">
      <c r="B331" s="25"/>
      <c r="C331" s="26"/>
      <c r="AC331" s="27"/>
      <c r="AD331" s="27"/>
      <c r="AE331" s="27"/>
      <c r="AF331" s="27"/>
      <c r="AG331" s="27"/>
      <c r="AH331" s="27"/>
      <c r="AI331" s="27"/>
      <c r="AJ331" s="27"/>
      <c r="AK331" s="27"/>
      <c r="AL331" s="2"/>
      <c r="AM331" s="1"/>
      <c r="AN331" s="2"/>
      <c r="AO331" s="2"/>
      <c r="AP331" s="30"/>
      <c r="AQ331" s="30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</row>
    <row r="332" spans="2:138" s="11" customFormat="1" ht="20.25" customHeight="1" x14ac:dyDescent="0.2">
      <c r="B332" s="25"/>
      <c r="C332" s="26"/>
      <c r="AC332" s="27"/>
      <c r="AD332" s="27"/>
      <c r="AE332" s="27"/>
      <c r="AF332" s="27"/>
      <c r="AG332" s="27"/>
      <c r="AH332" s="27"/>
      <c r="AI332" s="27"/>
      <c r="AJ332" s="27"/>
      <c r="AK332" s="27"/>
      <c r="AL332" s="2"/>
      <c r="AM332" s="1"/>
      <c r="AN332" s="2"/>
      <c r="AO332" s="2"/>
      <c r="AP332" s="30"/>
      <c r="AQ332" s="30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</row>
    <row r="333" spans="2:138" s="11" customFormat="1" ht="20.25" customHeight="1" x14ac:dyDescent="0.2">
      <c r="B333" s="25"/>
      <c r="C333" s="26"/>
      <c r="AC333" s="27"/>
      <c r="AD333" s="27"/>
      <c r="AE333" s="27"/>
      <c r="AF333" s="27"/>
      <c r="AG333" s="27"/>
      <c r="AH333" s="27"/>
      <c r="AI333" s="27"/>
      <c r="AJ333" s="27"/>
      <c r="AK333" s="27"/>
      <c r="AL333" s="2"/>
      <c r="AM333" s="1"/>
      <c r="AN333" s="2"/>
      <c r="AO333" s="2"/>
      <c r="AP333" s="30"/>
      <c r="AQ333" s="30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</row>
    <row r="334" spans="2:138" s="11" customFormat="1" ht="20.25" customHeight="1" x14ac:dyDescent="0.2">
      <c r="B334" s="25"/>
      <c r="C334" s="26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C334" s="27"/>
      <c r="AD334" s="27"/>
      <c r="AE334" s="27"/>
      <c r="AF334" s="27"/>
      <c r="AG334" s="27"/>
      <c r="AH334" s="27"/>
      <c r="AI334" s="27"/>
      <c r="AJ334" s="27"/>
      <c r="AK334" s="27"/>
      <c r="AL334" s="2"/>
      <c r="AM334" s="1"/>
      <c r="AN334" s="2"/>
      <c r="AO334" s="2"/>
      <c r="AP334" s="30"/>
      <c r="AQ334" s="30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</row>
    <row r="335" spans="2:138" s="11" customFormat="1" ht="20.25" customHeight="1" x14ac:dyDescent="0.2">
      <c r="B335" s="25"/>
      <c r="C335" s="26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C335" s="27"/>
      <c r="AD335" s="27"/>
      <c r="AE335" s="27"/>
      <c r="AF335" s="27"/>
      <c r="AG335" s="27"/>
      <c r="AH335" s="27"/>
      <c r="AI335" s="27"/>
      <c r="AJ335" s="27"/>
      <c r="AK335" s="27"/>
      <c r="AL335" s="2"/>
      <c r="AM335" s="1"/>
      <c r="AN335" s="2"/>
      <c r="AO335" s="2"/>
      <c r="AP335" s="30"/>
      <c r="AQ335" s="30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</row>
    <row r="336" spans="2:138" s="11" customFormat="1" ht="20.25" customHeight="1" x14ac:dyDescent="0.2">
      <c r="B336" s="25"/>
      <c r="C336" s="26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C336" s="27"/>
      <c r="AD336" s="27"/>
      <c r="AE336" s="27"/>
      <c r="AF336" s="27"/>
      <c r="AG336" s="27"/>
      <c r="AH336" s="27"/>
      <c r="AI336" s="27"/>
      <c r="AJ336" s="27"/>
      <c r="AK336" s="27"/>
      <c r="AL336" s="2"/>
      <c r="AM336" s="1"/>
      <c r="AN336" s="2"/>
      <c r="AO336" s="2"/>
      <c r="AP336" s="30"/>
      <c r="AQ336" s="30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</row>
    <row r="337" spans="2:138" s="11" customFormat="1" ht="20.25" customHeight="1" x14ac:dyDescent="0.2">
      <c r="B337" s="25"/>
      <c r="C337" s="26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C337" s="27"/>
      <c r="AD337" s="27"/>
      <c r="AE337" s="27"/>
      <c r="AF337" s="27"/>
      <c r="AG337" s="27"/>
      <c r="AH337" s="27"/>
      <c r="AI337" s="27"/>
      <c r="AJ337" s="27"/>
      <c r="AK337" s="27"/>
      <c r="AL337" s="2"/>
      <c r="AM337" s="1"/>
      <c r="AN337" s="2"/>
      <c r="AO337" s="2"/>
      <c r="AP337" s="30"/>
      <c r="AQ337" s="30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</row>
    <row r="338" spans="2:138" s="11" customFormat="1" ht="20.25" customHeight="1" x14ac:dyDescent="0.2">
      <c r="B338" s="25"/>
      <c r="C338" s="26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C338" s="27"/>
      <c r="AD338" s="27"/>
      <c r="AE338" s="27"/>
      <c r="AF338" s="27"/>
      <c r="AG338" s="27"/>
      <c r="AH338" s="27"/>
      <c r="AI338" s="27"/>
      <c r="AJ338" s="27"/>
      <c r="AK338" s="27"/>
      <c r="AL338" s="2"/>
      <c r="AM338" s="1"/>
      <c r="AN338" s="2"/>
      <c r="AO338" s="2"/>
      <c r="AP338" s="30"/>
      <c r="AQ338" s="30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</row>
    <row r="339" spans="2:138" s="11" customFormat="1" ht="20.25" customHeight="1" x14ac:dyDescent="0.2">
      <c r="B339" s="25"/>
      <c r="C339" s="26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C339" s="27"/>
      <c r="AD339" s="27"/>
      <c r="AE339" s="27"/>
      <c r="AF339" s="27"/>
      <c r="AG339" s="27"/>
      <c r="AH339" s="27"/>
      <c r="AI339" s="27"/>
      <c r="AJ339" s="27"/>
      <c r="AK339" s="27"/>
      <c r="AL339" s="2"/>
      <c r="AM339" s="1"/>
      <c r="AN339" s="2"/>
      <c r="AO339" s="2"/>
      <c r="AP339" s="30"/>
      <c r="AQ339" s="30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</row>
  </sheetData>
  <sortState ref="B1:AC350">
    <sortCondition ref="B1"/>
  </sortState>
  <mergeCells count="6">
    <mergeCell ref="B1:AJ1"/>
    <mergeCell ref="E3:AJ3"/>
    <mergeCell ref="A3:A4"/>
    <mergeCell ref="B3:B4"/>
    <mergeCell ref="C3:C4"/>
    <mergeCell ref="AK3:AK4"/>
  </mergeCells>
  <pageMargins left="0.27" right="0.23622047244094491" top="0.39370078740157483" bottom="0.15748031496062992" header="0.35433070866141736" footer="0.15748031496062992"/>
  <pageSetup paperSize="9" scale="2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год</vt:lpstr>
      <vt:lpstr>'2019 год'!Область_печати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Алевтина А.В. Клебанова</dc:creator>
  <cp:lastModifiedBy>Алевтина А.В. Клебанова</cp:lastModifiedBy>
  <dcterms:created xsi:type="dcterms:W3CDTF">2019-03-29T07:10:00Z</dcterms:created>
  <dcterms:modified xsi:type="dcterms:W3CDTF">2019-03-29T07:48:57Z</dcterms:modified>
</cp:coreProperties>
</file>